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tabRatio="814" activeTab="0"/>
  </bookViews>
  <sheets>
    <sheet name="Instructions" sheetId="1" r:id="rId1"/>
    <sheet name="Livestock Sell Hedge" sheetId="2" r:id="rId2"/>
    <sheet name="Livestock Sell Hedge (2)" sheetId="3" r:id="rId3"/>
    <sheet name="Grain Sell Hedge" sheetId="4" r:id="rId4"/>
    <sheet name="Grain Sell Hedge (2)" sheetId="5" r:id="rId5"/>
    <sheet name="Livestock Sell Options" sheetId="6" r:id="rId6"/>
    <sheet name="Grain Sell Options" sheetId="7" r:id="rId7"/>
  </sheets>
  <definedNames>
    <definedName name="_xlnm.Print_Area" localSheetId="1">'Livestock Sell Hedge'!$A$2:$I$31</definedName>
    <definedName name="_xlnm.Print_Area" localSheetId="2">'Livestock Sell Hedge (2)'!$A$2:$I$31</definedName>
    <definedName name="_xlnm.Print_Area" localSheetId="5">'Livestock Sell Options'!$A$2:$I$37</definedName>
  </definedNames>
  <calcPr fullCalcOnLoad="1"/>
</workbook>
</file>

<file path=xl/comments6.xml><?xml version="1.0" encoding="utf-8"?>
<comments xmlns="http://schemas.openxmlformats.org/spreadsheetml/2006/main">
  <authors>
    <author>Stephen R. Koontz</author>
  </authors>
  <commentList>
    <comment ref="F6" authorId="0">
      <text>
        <r>
          <rPr>
            <b/>
            <sz val="8"/>
            <rFont val="Tahoma"/>
            <family val="0"/>
          </rPr>
          <t>Stephen R. Koontz: Premiums Paid are Negative Numbers.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<sst xmlns="http://schemas.openxmlformats.org/spreadsheetml/2006/main" count="410" uniqueCount="72">
  <si>
    <t>Date</t>
  </si>
  <si>
    <t>Notes</t>
  </si>
  <si>
    <t>Price</t>
  </si>
  <si>
    <t>Basis</t>
  </si>
  <si>
    <t>CASH</t>
  </si>
  <si>
    <t>FUTURES</t>
  </si>
  <si>
    <t>Start</t>
  </si>
  <si>
    <t xml:space="preserve">Net Price = </t>
  </si>
  <si>
    <t>Expected</t>
  </si>
  <si>
    <t>Actual</t>
  </si>
  <si>
    <t>Cash Price</t>
  </si>
  <si>
    <t>Sell Futures</t>
  </si>
  <si>
    <t>Buy Futures</t>
  </si>
  <si>
    <t>Gain/Loss</t>
  </si>
  <si>
    <t xml:space="preserve">Forward Price = </t>
  </si>
  <si>
    <t>Futures + Basis</t>
  </si>
  <si>
    <t>Weight</t>
  </si>
  <si>
    <t>Revenue</t>
  </si>
  <si>
    <t>Contracts</t>
  </si>
  <si>
    <t>Revenue/Cost</t>
  </si>
  <si>
    <t>Total Pounds</t>
  </si>
  <si>
    <t>Contract Pounds</t>
  </si>
  <si>
    <t>Net Revenue</t>
  </si>
  <si>
    <t>Net Price</t>
  </si>
  <si>
    <t>NOV Feeder Cattle @</t>
  </si>
  <si>
    <t>Head Sold</t>
  </si>
  <si>
    <t>Sell Cash Cattle</t>
  </si>
  <si>
    <t>Error</t>
  </si>
  <si>
    <t>Input</t>
  </si>
  <si>
    <t>Evaluate</t>
  </si>
  <si>
    <t>Actions</t>
  </si>
  <si>
    <t>End#1</t>
  </si>
  <si>
    <t>End#2</t>
  </si>
  <si>
    <t>Outcome #1</t>
  </si>
  <si>
    <t>Outcome #2</t>
  </si>
  <si>
    <t>DEC Corn @</t>
  </si>
  <si>
    <t>Sell Cash Grain</t>
  </si>
  <si>
    <t>Acres</t>
  </si>
  <si>
    <t>Yield/Acre</t>
  </si>
  <si>
    <t>Contract Bushels</t>
  </si>
  <si>
    <t>Total Bushels</t>
  </si>
  <si>
    <t>JUL KC Wheat @</t>
  </si>
  <si>
    <t>Buy Put</t>
  </si>
  <si>
    <t>Strike Price</t>
  </si>
  <si>
    <t>Premium</t>
  </si>
  <si>
    <t>Forward Price Floor =</t>
  </si>
  <si>
    <t>Sell Put</t>
  </si>
  <si>
    <t>Net Revenue/Cost</t>
  </si>
  <si>
    <t>Strike Price + Basis +</t>
  </si>
  <si>
    <t>Forward Price =</t>
  </si>
  <si>
    <t>You will need to input numbers into green cells.</t>
  </si>
  <si>
    <t>Red letters are actions the producer takes.</t>
  </si>
  <si>
    <t>Pick a futures gain.</t>
  </si>
  <si>
    <t>Pick a futures loss.</t>
  </si>
  <si>
    <t>Pick a basis error.</t>
  </si>
  <si>
    <t>Choose the number of head and futures contracts.</t>
  </si>
  <si>
    <t>Choose animal weights and the correct size of the futures contract.</t>
  </si>
  <si>
    <t>Choose the number of acres and futures contracts.</t>
  </si>
  <si>
    <t>Choose yield per acre and the correct size of the futures contract.</t>
  </si>
  <si>
    <t>Use premium for chosen Strike Price.</t>
  </si>
  <si>
    <t>Choose Strike Price.</t>
  </si>
  <si>
    <t>Most recent date, futures price, and basis.</t>
  </si>
  <si>
    <t>Pick a futures loss -- input a price.</t>
  </si>
  <si>
    <t>Pick a futures gain -- input the price.</t>
  </si>
  <si>
    <t>Look at the red cells because the spreadsheet is doing the work for you.</t>
  </si>
  <si>
    <t>Premium Paid</t>
  </si>
  <si>
    <t>Premium Received</t>
  </si>
  <si>
    <t>Use premium for chosen Strike Price.  NEGATIVE NUMBER.</t>
  </si>
  <si>
    <t>Let Option Expire</t>
  </si>
  <si>
    <t>OCT Feeder Cattle @</t>
  </si>
  <si>
    <t>OCT Feeders @</t>
  </si>
  <si>
    <t>Example representative of last several years.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</si>
</sst>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[$-409]d\-mmm\-yy;@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6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8" xfId="0" applyFont="1" applyBorder="1" applyAlignment="1">
      <alignment/>
    </xf>
    <xf numFmtId="0" fontId="3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9" xfId="0" applyFont="1" applyBorder="1" applyAlignment="1">
      <alignment/>
    </xf>
    <xf numFmtId="16" fontId="1" fillId="2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2" borderId="0" xfId="0" applyFont="1" applyFill="1" applyAlignment="1">
      <alignment/>
    </xf>
    <xf numFmtId="0" fontId="1" fillId="0" borderId="13" xfId="0" applyFont="1" applyBorder="1" applyAlignment="1">
      <alignment/>
    </xf>
    <xf numFmtId="0" fontId="1" fillId="2" borderId="14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0" borderId="8" xfId="0" applyFont="1" applyFill="1" applyBorder="1" applyAlignment="1">
      <alignment/>
    </xf>
    <xf numFmtId="0" fontId="3" fillId="0" borderId="0" xfId="0" applyFont="1" applyAlignment="1">
      <alignment/>
    </xf>
    <xf numFmtId="164" fontId="1" fillId="3" borderId="6" xfId="0" applyNumberFormat="1" applyFont="1" applyFill="1" applyBorder="1" applyAlignment="1">
      <alignment/>
    </xf>
    <xf numFmtId="164" fontId="1" fillId="3" borderId="14" xfId="0" applyNumberFormat="1" applyFont="1" applyFill="1" applyBorder="1" applyAlignment="1">
      <alignment/>
    </xf>
    <xf numFmtId="165" fontId="1" fillId="3" borderId="6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16" fontId="1" fillId="0" borderId="8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165" fontId="1" fillId="3" borderId="8" xfId="0" applyNumberFormat="1" applyFont="1" applyFill="1" applyBorder="1" applyAlignment="1">
      <alignment/>
    </xf>
    <xf numFmtId="165" fontId="1" fillId="2" borderId="10" xfId="0" applyNumberFormat="1" applyFont="1" applyFill="1" applyBorder="1" applyAlignment="1">
      <alignment/>
    </xf>
    <xf numFmtId="165" fontId="1" fillId="3" borderId="11" xfId="0" applyNumberFormat="1" applyFont="1" applyFill="1" applyBorder="1" applyAlignment="1">
      <alignment/>
    </xf>
    <xf numFmtId="165" fontId="1" fillId="2" borderId="8" xfId="0" applyNumberFormat="1" applyFont="1" applyFill="1" applyBorder="1" applyAlignment="1">
      <alignment/>
    </xf>
    <xf numFmtId="165" fontId="1" fillId="2" borderId="7" xfId="0" applyNumberFormat="1" applyFont="1" applyFill="1" applyBorder="1" applyAlignment="1">
      <alignment/>
    </xf>
    <xf numFmtId="165" fontId="1" fillId="3" borderId="9" xfId="0" applyNumberFormat="1" applyFont="1" applyFill="1" applyBorder="1" applyAlignment="1">
      <alignment/>
    </xf>
    <xf numFmtId="3" fontId="1" fillId="3" borderId="8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165" fontId="1" fillId="0" borderId="8" xfId="0" applyNumberFormat="1" applyFont="1" applyFill="1" applyBorder="1" applyAlignment="1">
      <alignment/>
    </xf>
    <xf numFmtId="165" fontId="1" fillId="0" borderId="7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15" fontId="1" fillId="2" borderId="8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165" fontId="1" fillId="0" borderId="0" xfId="0" applyNumberFormat="1" applyFont="1" applyAlignment="1">
      <alignment/>
    </xf>
    <xf numFmtId="165" fontId="1" fillId="3" borderId="10" xfId="0" applyNumberFormat="1" applyFont="1" applyFill="1" applyBorder="1" applyAlignment="1">
      <alignment/>
    </xf>
    <xf numFmtId="165" fontId="1" fillId="2" borderId="6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5" fontId="1" fillId="2" borderId="10" xfId="0" applyNumberFormat="1" applyFont="1" applyFill="1" applyBorder="1" applyAlignment="1">
      <alignment/>
    </xf>
    <xf numFmtId="167" fontId="1" fillId="2" borderId="8" xfId="0" applyNumberFormat="1" applyFont="1" applyFill="1" applyBorder="1" applyAlignment="1">
      <alignment/>
    </xf>
    <xf numFmtId="167" fontId="1" fillId="2" borderId="10" xfId="0" applyNumberFormat="1" applyFont="1" applyFill="1" applyBorder="1" applyAlignment="1">
      <alignment/>
    </xf>
    <xf numFmtId="167" fontId="1" fillId="0" borderId="8" xfId="0" applyNumberFormat="1" applyFont="1" applyFill="1" applyBorder="1" applyAlignment="1">
      <alignment/>
    </xf>
    <xf numFmtId="15" fontId="1" fillId="0" borderId="8" xfId="0" applyNumberFormat="1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"/>
  <sheetViews>
    <sheetView tabSelected="1" zoomScale="150" zoomScaleNormal="150" workbookViewId="0" topLeftCell="A1">
      <selection activeCell="A1" sqref="A1"/>
    </sheetView>
  </sheetViews>
  <sheetFormatPr defaultColWidth="9.140625" defaultRowHeight="12.75"/>
  <sheetData>
    <row r="2" spans="2:3" ht="12.75">
      <c r="B2" s="23" t="s">
        <v>28</v>
      </c>
      <c r="C2" t="s">
        <v>50</v>
      </c>
    </row>
    <row r="3" spans="2:3" ht="12.75">
      <c r="B3" s="26" t="s">
        <v>29</v>
      </c>
      <c r="C3" t="s">
        <v>64</v>
      </c>
    </row>
    <row r="4" spans="2:3" ht="12.75">
      <c r="B4" s="28" t="s">
        <v>30</v>
      </c>
      <c r="C4" t="s">
        <v>51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="110" zoomScaleNormal="110" workbookViewId="0" topLeftCell="A1">
      <pane ySplit="5" topLeftCell="BM6" activePane="bottomLeft" state="frozen"/>
      <selection pane="topLeft" activeCell="A1" sqref="A1"/>
      <selection pane="bottomLeft" activeCell="G10" sqref="G10"/>
    </sheetView>
  </sheetViews>
  <sheetFormatPr defaultColWidth="9.140625" defaultRowHeight="12.75"/>
  <cols>
    <col min="1" max="1" width="8.8515625" style="2" customWidth="1"/>
    <col min="2" max="2" width="10.7109375" style="2" customWidth="1"/>
    <col min="3" max="3" width="20.7109375" style="2" customWidth="1"/>
    <col min="4" max="4" width="9.140625" style="2" customWidth="1"/>
    <col min="5" max="5" width="20.7109375" style="2" customWidth="1"/>
    <col min="6" max="16384" width="9.140625" style="2" customWidth="1"/>
  </cols>
  <sheetData>
    <row r="1" ht="5.25" customHeight="1"/>
    <row r="2" spans="1:8" ht="15.75" thickBot="1">
      <c r="A2" s="3"/>
      <c r="B2" s="4"/>
      <c r="C2" s="64" t="s">
        <v>4</v>
      </c>
      <c r="D2" s="65"/>
      <c r="E2" s="64" t="s">
        <v>5</v>
      </c>
      <c r="F2" s="65"/>
      <c r="G2" s="5"/>
      <c r="H2" s="3"/>
    </row>
    <row r="3" spans="1:9" ht="12.75">
      <c r="A3" s="59" t="s">
        <v>0</v>
      </c>
      <c r="B3" s="60"/>
      <c r="C3" s="6" t="s">
        <v>1</v>
      </c>
      <c r="D3" s="7" t="s">
        <v>2</v>
      </c>
      <c r="E3" s="6" t="s">
        <v>1</v>
      </c>
      <c r="F3" s="7" t="s">
        <v>2</v>
      </c>
      <c r="G3" s="59" t="s">
        <v>3</v>
      </c>
      <c r="H3" s="60"/>
      <c r="I3" s="61">
        <v>1</v>
      </c>
    </row>
    <row r="4" spans="1:10" ht="12.75">
      <c r="A4" s="8" t="s">
        <v>6</v>
      </c>
      <c r="B4" s="46">
        <v>41085</v>
      </c>
      <c r="C4" s="8" t="s">
        <v>14</v>
      </c>
      <c r="D4" s="35">
        <f>F4+G4</f>
        <v>161.5</v>
      </c>
      <c r="E4" s="11" t="s">
        <v>69</v>
      </c>
      <c r="F4" s="38">
        <v>156</v>
      </c>
      <c r="G4" s="39">
        <v>5.5</v>
      </c>
      <c r="H4" s="12" t="s">
        <v>8</v>
      </c>
      <c r="I4" s="61"/>
      <c r="J4" s="2" t="s">
        <v>61</v>
      </c>
    </row>
    <row r="5" spans="1:9" ht="12.75">
      <c r="A5" s="6"/>
      <c r="B5" s="7"/>
      <c r="C5" s="6" t="s">
        <v>15</v>
      </c>
      <c r="D5" s="7"/>
      <c r="E5" s="13" t="s">
        <v>11</v>
      </c>
      <c r="F5" s="7"/>
      <c r="G5" s="6"/>
      <c r="H5" s="7"/>
      <c r="I5" s="61"/>
    </row>
    <row r="6" spans="1:8" ht="4.5" customHeight="1" thickBot="1">
      <c r="A6" s="8"/>
      <c r="B6" s="14"/>
      <c r="C6" s="14"/>
      <c r="D6" s="14"/>
      <c r="E6" s="15"/>
      <c r="F6" s="14"/>
      <c r="G6" s="14"/>
      <c r="H6" s="14"/>
    </row>
    <row r="7" spans="1:9" ht="13.5" thickTop="1">
      <c r="A7" s="16" t="s">
        <v>31</v>
      </c>
      <c r="B7" s="54">
        <v>41183</v>
      </c>
      <c r="C7" s="16" t="s">
        <v>10</v>
      </c>
      <c r="D7" s="49">
        <f>F7+G7</f>
        <v>146.5</v>
      </c>
      <c r="E7" s="16" t="str">
        <f>E4</f>
        <v>OCT Feeder Cattle @</v>
      </c>
      <c r="F7" s="49">
        <f>F4-F9</f>
        <v>141</v>
      </c>
      <c r="G7" s="40">
        <f>G4+G10</f>
        <v>5.5</v>
      </c>
      <c r="H7" s="18" t="s">
        <v>9</v>
      </c>
      <c r="I7" s="62">
        <v>2</v>
      </c>
    </row>
    <row r="8" spans="1:9" ht="12.75">
      <c r="A8" s="8"/>
      <c r="B8" s="12"/>
      <c r="C8" s="19" t="s">
        <v>26</v>
      </c>
      <c r="D8" s="12"/>
      <c r="E8" s="19" t="s">
        <v>12</v>
      </c>
      <c r="F8" s="12"/>
      <c r="G8" s="8"/>
      <c r="H8" s="12"/>
      <c r="I8" s="62"/>
    </row>
    <row r="9" spans="1:10" ht="12.75">
      <c r="A9" s="6"/>
      <c r="B9" s="7"/>
      <c r="C9" s="8"/>
      <c r="D9" s="20"/>
      <c r="E9" s="6" t="s">
        <v>13</v>
      </c>
      <c r="F9" s="50">
        <v>15</v>
      </c>
      <c r="G9" s="6"/>
      <c r="H9" s="7"/>
      <c r="I9" s="62"/>
      <c r="J9" s="2" t="s">
        <v>52</v>
      </c>
    </row>
    <row r="10" spans="3:10" ht="12.75">
      <c r="C10" s="1" t="s">
        <v>7</v>
      </c>
      <c r="D10" s="37">
        <f>D7+F9</f>
        <v>161.5</v>
      </c>
      <c r="E10" s="21"/>
      <c r="F10" s="22"/>
      <c r="G10" s="51">
        <v>0</v>
      </c>
      <c r="H10" s="22" t="s">
        <v>27</v>
      </c>
      <c r="I10" s="62"/>
      <c r="J10" s="2" t="s">
        <v>54</v>
      </c>
    </row>
    <row r="11" ht="12.75">
      <c r="I11" s="62"/>
    </row>
    <row r="12" spans="1:10" ht="12.75">
      <c r="A12" s="23" t="s">
        <v>28</v>
      </c>
      <c r="C12" s="24" t="s">
        <v>25</v>
      </c>
      <c r="D12" s="25">
        <v>100</v>
      </c>
      <c r="E12" s="24" t="s">
        <v>18</v>
      </c>
      <c r="F12" s="25">
        <v>1</v>
      </c>
      <c r="I12" s="62"/>
      <c r="J12" s="2" t="s">
        <v>55</v>
      </c>
    </row>
    <row r="13" spans="1:10" ht="12.75">
      <c r="A13" s="26" t="s">
        <v>29</v>
      </c>
      <c r="C13" s="8" t="s">
        <v>16</v>
      </c>
      <c r="D13" s="10">
        <v>550</v>
      </c>
      <c r="E13" s="8" t="s">
        <v>21</v>
      </c>
      <c r="F13" s="47">
        <v>50000</v>
      </c>
      <c r="I13" s="62"/>
      <c r="J13" s="2" t="s">
        <v>56</v>
      </c>
    </row>
    <row r="14" spans="1:9" ht="12.75">
      <c r="A14" s="28" t="s">
        <v>30</v>
      </c>
      <c r="C14" s="8" t="s">
        <v>20</v>
      </c>
      <c r="D14" s="41">
        <f>D12*D13</f>
        <v>55000</v>
      </c>
      <c r="E14" s="8" t="s">
        <v>20</v>
      </c>
      <c r="F14" s="41">
        <f>F12*F13</f>
        <v>50000</v>
      </c>
      <c r="I14" s="62"/>
    </row>
    <row r="15" spans="3:9" ht="12.75">
      <c r="C15" s="6" t="s">
        <v>17</v>
      </c>
      <c r="D15" s="29">
        <f>D12*(D13/100)*D7</f>
        <v>80575</v>
      </c>
      <c r="E15" s="6" t="s">
        <v>19</v>
      </c>
      <c r="F15" s="29">
        <f>F12*(F13/100)*F9</f>
        <v>7500</v>
      </c>
      <c r="I15" s="62"/>
    </row>
    <row r="16" ht="12.75">
      <c r="I16" s="62"/>
    </row>
    <row r="17" spans="3:9" ht="12.75">
      <c r="C17" s="24" t="s">
        <v>22</v>
      </c>
      <c r="D17" s="30">
        <f>D15+F15</f>
        <v>88075</v>
      </c>
      <c r="E17" s="2" t="s">
        <v>33</v>
      </c>
      <c r="I17" s="62"/>
    </row>
    <row r="18" spans="3:9" ht="12.75">
      <c r="C18" s="6" t="s">
        <v>23</v>
      </c>
      <c r="D18" s="31">
        <f>D17/(D14/100)</f>
        <v>160.13636363636363</v>
      </c>
      <c r="I18" s="62"/>
    </row>
    <row r="19" spans="1:2" ht="5.25" customHeight="1" thickBot="1">
      <c r="A19" s="32"/>
      <c r="B19" s="32"/>
    </row>
    <row r="20" spans="1:9" ht="13.5" thickTop="1">
      <c r="A20" s="8" t="s">
        <v>32</v>
      </c>
      <c r="B20" s="58">
        <f>B7</f>
        <v>41183</v>
      </c>
      <c r="C20" s="16" t="s">
        <v>10</v>
      </c>
      <c r="D20" s="49">
        <f>F20+G20</f>
        <v>176.5</v>
      </c>
      <c r="E20" s="16" t="str">
        <f>E4</f>
        <v>OCT Feeder Cattle @</v>
      </c>
      <c r="F20" s="49">
        <f>F4-F22</f>
        <v>171</v>
      </c>
      <c r="G20" s="40">
        <f>G4+G23</f>
        <v>5.5</v>
      </c>
      <c r="H20" s="18" t="s">
        <v>9</v>
      </c>
      <c r="I20" s="63">
        <v>3</v>
      </c>
    </row>
    <row r="21" spans="1:9" ht="12.75">
      <c r="A21" s="8"/>
      <c r="B21" s="12"/>
      <c r="C21" s="19" t="s">
        <v>26</v>
      </c>
      <c r="D21" s="12"/>
      <c r="E21" s="19" t="s">
        <v>12</v>
      </c>
      <c r="F21" s="12"/>
      <c r="G21" s="8"/>
      <c r="H21" s="12"/>
      <c r="I21" s="63"/>
    </row>
    <row r="22" spans="1:10" ht="12.75">
      <c r="A22" s="6"/>
      <c r="B22" s="7"/>
      <c r="C22" s="8"/>
      <c r="D22" s="20"/>
      <c r="E22" s="6" t="s">
        <v>13</v>
      </c>
      <c r="F22" s="50">
        <v>-15</v>
      </c>
      <c r="G22" s="6"/>
      <c r="H22" s="7"/>
      <c r="I22" s="63"/>
      <c r="J22" s="2" t="s">
        <v>53</v>
      </c>
    </row>
    <row r="23" spans="3:9" ht="12.75">
      <c r="C23" s="1" t="s">
        <v>7</v>
      </c>
      <c r="D23" s="37">
        <f>D20+F22</f>
        <v>161.5</v>
      </c>
      <c r="E23" s="21"/>
      <c r="F23" s="22"/>
      <c r="G23" s="52">
        <f>G10</f>
        <v>0</v>
      </c>
      <c r="H23" s="22" t="s">
        <v>27</v>
      </c>
      <c r="I23" s="63"/>
    </row>
    <row r="24" ht="12.75">
      <c r="I24" s="63"/>
    </row>
    <row r="25" spans="1:9" ht="12.75">
      <c r="A25" s="23" t="s">
        <v>28</v>
      </c>
      <c r="C25" s="24" t="s">
        <v>25</v>
      </c>
      <c r="D25" s="34">
        <f>D12</f>
        <v>100</v>
      </c>
      <c r="E25" s="24" t="s">
        <v>18</v>
      </c>
      <c r="F25" s="34">
        <f>F12</f>
        <v>1</v>
      </c>
      <c r="I25" s="63"/>
    </row>
    <row r="26" spans="1:9" ht="12.75">
      <c r="A26" s="26" t="s">
        <v>29</v>
      </c>
      <c r="C26" s="8" t="s">
        <v>16</v>
      </c>
      <c r="D26" s="27">
        <f>D13</f>
        <v>550</v>
      </c>
      <c r="E26" s="8" t="s">
        <v>21</v>
      </c>
      <c r="F26" s="42">
        <f>F13</f>
        <v>50000</v>
      </c>
      <c r="I26" s="63"/>
    </row>
    <row r="27" spans="1:9" ht="12.75">
      <c r="A27" s="28" t="s">
        <v>30</v>
      </c>
      <c r="C27" s="8" t="s">
        <v>20</v>
      </c>
      <c r="D27" s="41">
        <f>D25*D26</f>
        <v>55000</v>
      </c>
      <c r="E27" s="8" t="s">
        <v>20</v>
      </c>
      <c r="F27" s="41">
        <f>F25*F26</f>
        <v>50000</v>
      </c>
      <c r="I27" s="63"/>
    </row>
    <row r="28" spans="3:9" ht="12.75">
      <c r="C28" s="6" t="s">
        <v>17</v>
      </c>
      <c r="D28" s="29">
        <f>D25*(D26/100)*D20</f>
        <v>97075</v>
      </c>
      <c r="E28" s="6" t="s">
        <v>19</v>
      </c>
      <c r="F28" s="29">
        <f>F25*(F26/100)*F22</f>
        <v>-7500</v>
      </c>
      <c r="I28" s="63"/>
    </row>
    <row r="29" ht="12.75">
      <c r="I29" s="63"/>
    </row>
    <row r="30" spans="3:9" ht="12.75">
      <c r="C30" s="24" t="s">
        <v>22</v>
      </c>
      <c r="D30" s="30">
        <f>D28+F28</f>
        <v>89575</v>
      </c>
      <c r="E30" s="2" t="s">
        <v>34</v>
      </c>
      <c r="I30" s="63"/>
    </row>
    <row r="31" spans="3:9" ht="12.75">
      <c r="C31" s="6" t="s">
        <v>23</v>
      </c>
      <c r="D31" s="31">
        <f>D30/(D27/100)</f>
        <v>162.86363636363637</v>
      </c>
      <c r="I31" s="63"/>
    </row>
  </sheetData>
  <mergeCells count="7">
    <mergeCell ref="C2:D2"/>
    <mergeCell ref="E2:F2"/>
    <mergeCell ref="A3:B3"/>
    <mergeCell ref="I3:I5"/>
    <mergeCell ref="I7:I18"/>
    <mergeCell ref="I20:I31"/>
    <mergeCell ref="G3:H3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1"/>
  <sheetViews>
    <sheetView zoomScale="110" zoomScaleNormal="11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8515625" style="2" customWidth="1"/>
    <col min="2" max="2" width="10.7109375" style="2" customWidth="1"/>
    <col min="3" max="3" width="20.7109375" style="2" customWidth="1"/>
    <col min="4" max="4" width="9.140625" style="2" customWidth="1"/>
    <col min="5" max="5" width="20.7109375" style="2" customWidth="1"/>
    <col min="6" max="16384" width="9.140625" style="2" customWidth="1"/>
  </cols>
  <sheetData>
    <row r="1" ht="5.25" customHeight="1"/>
    <row r="2" spans="1:8" ht="15.75" thickBot="1">
      <c r="A2" s="3"/>
      <c r="B2" s="4"/>
      <c r="C2" s="64" t="s">
        <v>4</v>
      </c>
      <c r="D2" s="65"/>
      <c r="E2" s="64" t="s">
        <v>5</v>
      </c>
      <c r="F2" s="65"/>
      <c r="G2" s="5"/>
      <c r="H2" s="3"/>
    </row>
    <row r="3" spans="1:9" ht="12.75">
      <c r="A3" s="59" t="s">
        <v>0</v>
      </c>
      <c r="B3" s="60"/>
      <c r="C3" s="6" t="s">
        <v>1</v>
      </c>
      <c r="D3" s="7" t="s">
        <v>2</v>
      </c>
      <c r="E3" s="6" t="s">
        <v>1</v>
      </c>
      <c r="F3" s="7" t="s">
        <v>2</v>
      </c>
      <c r="G3" s="59" t="s">
        <v>3</v>
      </c>
      <c r="H3" s="60"/>
      <c r="I3" s="61">
        <v>1</v>
      </c>
    </row>
    <row r="4" spans="1:10" ht="12.75">
      <c r="A4" s="8" t="s">
        <v>6</v>
      </c>
      <c r="B4" s="55">
        <v>41105</v>
      </c>
      <c r="C4" s="8" t="s">
        <v>14</v>
      </c>
      <c r="D4" s="35">
        <f>F4+G4</f>
        <v>130</v>
      </c>
      <c r="E4" s="11" t="s">
        <v>24</v>
      </c>
      <c r="F4" s="38">
        <v>125</v>
      </c>
      <c r="G4" s="39">
        <v>5</v>
      </c>
      <c r="H4" s="12" t="s">
        <v>8</v>
      </c>
      <c r="I4" s="61"/>
      <c r="J4" s="2" t="s">
        <v>71</v>
      </c>
    </row>
    <row r="5" spans="1:9" ht="12.75">
      <c r="A5" s="6"/>
      <c r="B5" s="7"/>
      <c r="C5" s="6" t="s">
        <v>15</v>
      </c>
      <c r="D5" s="7"/>
      <c r="E5" s="13" t="s">
        <v>11</v>
      </c>
      <c r="F5" s="7"/>
      <c r="G5" s="6"/>
      <c r="H5" s="7"/>
      <c r="I5" s="61"/>
    </row>
    <row r="6" spans="1:8" ht="4.5" customHeight="1" thickBot="1">
      <c r="A6" s="8"/>
      <c r="B6" s="14"/>
      <c r="C6" s="14"/>
      <c r="D6" s="14"/>
      <c r="E6" s="15"/>
      <c r="F6" s="14"/>
      <c r="G6" s="14"/>
      <c r="H6" s="14"/>
    </row>
    <row r="7" spans="1:9" ht="13.5" thickTop="1">
      <c r="A7" s="16" t="s">
        <v>31</v>
      </c>
      <c r="B7" s="56">
        <v>41228</v>
      </c>
      <c r="C7" s="16" t="s">
        <v>10</v>
      </c>
      <c r="D7" s="49">
        <f>F7+G7</f>
        <v>110</v>
      </c>
      <c r="E7" s="16" t="str">
        <f>E4</f>
        <v>NOV Feeder Cattle @</v>
      </c>
      <c r="F7" s="49">
        <f>F4-F9</f>
        <v>105</v>
      </c>
      <c r="G7" s="40">
        <f>G4+G10</f>
        <v>5</v>
      </c>
      <c r="H7" s="18" t="s">
        <v>9</v>
      </c>
      <c r="I7" s="62">
        <v>2</v>
      </c>
    </row>
    <row r="8" spans="1:9" ht="12.75">
      <c r="A8" s="8"/>
      <c r="B8" s="12"/>
      <c r="C8" s="19" t="s">
        <v>26</v>
      </c>
      <c r="D8" s="12"/>
      <c r="E8" s="19" t="s">
        <v>12</v>
      </c>
      <c r="F8" s="12"/>
      <c r="G8" s="8"/>
      <c r="H8" s="12"/>
      <c r="I8" s="62"/>
    </row>
    <row r="9" spans="1:10" ht="12.75">
      <c r="A9" s="6"/>
      <c r="B9" s="7"/>
      <c r="C9" s="8"/>
      <c r="D9" s="20"/>
      <c r="E9" s="6" t="s">
        <v>13</v>
      </c>
      <c r="F9" s="50">
        <v>20</v>
      </c>
      <c r="G9" s="6"/>
      <c r="H9" s="7"/>
      <c r="I9" s="62"/>
      <c r="J9" s="2" t="s">
        <v>52</v>
      </c>
    </row>
    <row r="10" spans="3:10" ht="12.75">
      <c r="C10" s="1" t="s">
        <v>7</v>
      </c>
      <c r="D10" s="37">
        <f>D7+F9</f>
        <v>130</v>
      </c>
      <c r="E10" s="21"/>
      <c r="F10" s="22"/>
      <c r="G10" s="51">
        <v>0</v>
      </c>
      <c r="H10" s="22" t="s">
        <v>27</v>
      </c>
      <c r="I10" s="62"/>
      <c r="J10" s="2" t="s">
        <v>54</v>
      </c>
    </row>
    <row r="11" ht="12.75">
      <c r="I11" s="62"/>
    </row>
    <row r="12" spans="1:10" ht="12.75">
      <c r="A12" s="23" t="s">
        <v>28</v>
      </c>
      <c r="C12" s="24" t="s">
        <v>25</v>
      </c>
      <c r="D12" s="25">
        <v>100</v>
      </c>
      <c r="E12" s="24" t="s">
        <v>18</v>
      </c>
      <c r="F12" s="25">
        <v>1</v>
      </c>
      <c r="I12" s="62"/>
      <c r="J12" s="2" t="s">
        <v>55</v>
      </c>
    </row>
    <row r="13" spans="1:10" ht="12.75">
      <c r="A13" s="26" t="s">
        <v>29</v>
      </c>
      <c r="C13" s="8" t="s">
        <v>16</v>
      </c>
      <c r="D13" s="10">
        <v>550</v>
      </c>
      <c r="E13" s="8" t="s">
        <v>21</v>
      </c>
      <c r="F13" s="47">
        <v>50000</v>
      </c>
      <c r="I13" s="62"/>
      <c r="J13" s="2" t="s">
        <v>56</v>
      </c>
    </row>
    <row r="14" spans="1:9" ht="12.75">
      <c r="A14" s="28" t="s">
        <v>30</v>
      </c>
      <c r="C14" s="8" t="s">
        <v>20</v>
      </c>
      <c r="D14" s="41">
        <f>D12*D13</f>
        <v>55000</v>
      </c>
      <c r="E14" s="8" t="s">
        <v>20</v>
      </c>
      <c r="F14" s="41">
        <f>F12*F13</f>
        <v>50000</v>
      </c>
      <c r="I14" s="62"/>
    </row>
    <row r="15" spans="3:9" ht="12.75">
      <c r="C15" s="6" t="s">
        <v>17</v>
      </c>
      <c r="D15" s="29">
        <f>D12*(D13/100)*D7</f>
        <v>60500</v>
      </c>
      <c r="E15" s="6" t="s">
        <v>19</v>
      </c>
      <c r="F15" s="29">
        <f>F12*(F13/100)*F9</f>
        <v>10000</v>
      </c>
      <c r="I15" s="62"/>
    </row>
    <row r="16" ht="12.75">
      <c r="I16" s="62"/>
    </row>
    <row r="17" spans="3:9" ht="12.75">
      <c r="C17" s="24" t="s">
        <v>22</v>
      </c>
      <c r="D17" s="30">
        <f>D15+F15</f>
        <v>70500</v>
      </c>
      <c r="E17" s="2" t="s">
        <v>33</v>
      </c>
      <c r="I17" s="62"/>
    </row>
    <row r="18" spans="3:9" ht="12.75">
      <c r="C18" s="6" t="s">
        <v>23</v>
      </c>
      <c r="D18" s="31">
        <f>D17/(D14/100)</f>
        <v>128.1818181818182</v>
      </c>
      <c r="I18" s="62"/>
    </row>
    <row r="19" spans="1:2" ht="5.25" customHeight="1" thickBot="1">
      <c r="A19" s="32"/>
      <c r="B19" s="32"/>
    </row>
    <row r="20" spans="1:9" ht="13.5" thickTop="1">
      <c r="A20" s="8" t="s">
        <v>32</v>
      </c>
      <c r="B20" s="57">
        <f>B7</f>
        <v>41228</v>
      </c>
      <c r="C20" s="16" t="s">
        <v>10</v>
      </c>
      <c r="D20" s="49">
        <f>F20+G20</f>
        <v>140</v>
      </c>
      <c r="E20" s="16" t="str">
        <f>E4</f>
        <v>NOV Feeder Cattle @</v>
      </c>
      <c r="F20" s="49">
        <f>F4-F22</f>
        <v>135</v>
      </c>
      <c r="G20" s="40">
        <f>G4+G23</f>
        <v>5</v>
      </c>
      <c r="H20" s="18" t="s">
        <v>9</v>
      </c>
      <c r="I20" s="63">
        <v>3</v>
      </c>
    </row>
    <row r="21" spans="1:9" ht="12.75">
      <c r="A21" s="8"/>
      <c r="B21" s="12"/>
      <c r="C21" s="19" t="s">
        <v>26</v>
      </c>
      <c r="D21" s="12"/>
      <c r="E21" s="19" t="s">
        <v>12</v>
      </c>
      <c r="F21" s="12"/>
      <c r="G21" s="8"/>
      <c r="H21" s="12"/>
      <c r="I21" s="63"/>
    </row>
    <row r="22" spans="1:10" ht="12.75">
      <c r="A22" s="6"/>
      <c r="B22" s="7"/>
      <c r="C22" s="8"/>
      <c r="D22" s="20"/>
      <c r="E22" s="6" t="s">
        <v>13</v>
      </c>
      <c r="F22" s="50">
        <v>-10</v>
      </c>
      <c r="G22" s="6"/>
      <c r="H22" s="7"/>
      <c r="I22" s="63"/>
      <c r="J22" s="2" t="s">
        <v>53</v>
      </c>
    </row>
    <row r="23" spans="3:9" ht="12.75">
      <c r="C23" s="1" t="s">
        <v>7</v>
      </c>
      <c r="D23" s="37">
        <f>D20+F22</f>
        <v>130</v>
      </c>
      <c r="E23" s="21"/>
      <c r="F23" s="22"/>
      <c r="G23" s="52">
        <f>G10</f>
        <v>0</v>
      </c>
      <c r="H23" s="22" t="s">
        <v>27</v>
      </c>
      <c r="I23" s="63"/>
    </row>
    <row r="24" ht="12.75">
      <c r="I24" s="63"/>
    </row>
    <row r="25" spans="1:9" ht="12.75">
      <c r="A25" s="23" t="s">
        <v>28</v>
      </c>
      <c r="C25" s="24" t="s">
        <v>25</v>
      </c>
      <c r="D25" s="34">
        <f>D12</f>
        <v>100</v>
      </c>
      <c r="E25" s="24" t="s">
        <v>18</v>
      </c>
      <c r="F25" s="34">
        <f>F12</f>
        <v>1</v>
      </c>
      <c r="I25" s="63"/>
    </row>
    <row r="26" spans="1:9" ht="12.75">
      <c r="A26" s="26" t="s">
        <v>29</v>
      </c>
      <c r="C26" s="8" t="s">
        <v>16</v>
      </c>
      <c r="D26" s="27">
        <f>D13</f>
        <v>550</v>
      </c>
      <c r="E26" s="8" t="s">
        <v>21</v>
      </c>
      <c r="F26" s="42">
        <f>F13</f>
        <v>50000</v>
      </c>
      <c r="I26" s="63"/>
    </row>
    <row r="27" spans="1:9" ht="12.75">
      <c r="A27" s="28" t="s">
        <v>30</v>
      </c>
      <c r="C27" s="8" t="s">
        <v>20</v>
      </c>
      <c r="D27" s="41">
        <f>D25*D26</f>
        <v>55000</v>
      </c>
      <c r="E27" s="8" t="s">
        <v>20</v>
      </c>
      <c r="F27" s="41">
        <f>F25*F26</f>
        <v>50000</v>
      </c>
      <c r="I27" s="63"/>
    </row>
    <row r="28" spans="3:9" ht="12.75">
      <c r="C28" s="6" t="s">
        <v>17</v>
      </c>
      <c r="D28" s="29">
        <f>D25*(D26/100)*D20</f>
        <v>77000</v>
      </c>
      <c r="E28" s="6" t="s">
        <v>19</v>
      </c>
      <c r="F28" s="29">
        <f>F25*(F26/100)*F22</f>
        <v>-5000</v>
      </c>
      <c r="I28" s="63"/>
    </row>
    <row r="29" ht="12.75">
      <c r="I29" s="63"/>
    </row>
    <row r="30" spans="3:9" ht="12.75">
      <c r="C30" s="24" t="s">
        <v>22</v>
      </c>
      <c r="D30" s="30">
        <f>D28+F28</f>
        <v>72000</v>
      </c>
      <c r="E30" s="2" t="s">
        <v>34</v>
      </c>
      <c r="I30" s="63"/>
    </row>
    <row r="31" spans="3:9" ht="12.75">
      <c r="C31" s="6" t="s">
        <v>23</v>
      </c>
      <c r="D31" s="31">
        <f>D30/(D27/100)</f>
        <v>130.9090909090909</v>
      </c>
      <c r="I31" s="63"/>
    </row>
  </sheetData>
  <mergeCells count="7">
    <mergeCell ref="I7:I18"/>
    <mergeCell ref="I20:I31"/>
    <mergeCell ref="G3:H3"/>
    <mergeCell ref="C2:D2"/>
    <mergeCell ref="E2:F2"/>
    <mergeCell ref="A3:B3"/>
    <mergeCell ref="I3:I5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8515625" style="2" customWidth="1"/>
    <col min="2" max="2" width="10.7109375" style="2" customWidth="1"/>
    <col min="3" max="3" width="20.7109375" style="2" customWidth="1"/>
    <col min="4" max="4" width="9.140625" style="2" customWidth="1"/>
    <col min="5" max="5" width="20.7109375" style="2" customWidth="1"/>
    <col min="6" max="16384" width="9.140625" style="2" customWidth="1"/>
  </cols>
  <sheetData>
    <row r="1" ht="5.25" customHeight="1"/>
    <row r="2" spans="1:8" ht="15.75" thickBot="1">
      <c r="A2" s="3"/>
      <c r="B2" s="4"/>
      <c r="C2" s="64" t="s">
        <v>4</v>
      </c>
      <c r="D2" s="65"/>
      <c r="E2" s="64" t="s">
        <v>5</v>
      </c>
      <c r="F2" s="65"/>
      <c r="G2" s="5"/>
      <c r="H2" s="3"/>
    </row>
    <row r="3" spans="1:9" ht="12.75">
      <c r="A3" s="59" t="s">
        <v>0</v>
      </c>
      <c r="B3" s="60"/>
      <c r="C3" s="6" t="s">
        <v>1</v>
      </c>
      <c r="D3" s="7" t="s">
        <v>2</v>
      </c>
      <c r="E3" s="6" t="s">
        <v>1</v>
      </c>
      <c r="F3" s="7" t="s">
        <v>2</v>
      </c>
      <c r="G3" s="59" t="s">
        <v>3</v>
      </c>
      <c r="H3" s="60"/>
      <c r="I3" s="61">
        <v>1</v>
      </c>
    </row>
    <row r="4" spans="1:10" ht="12.75">
      <c r="A4" s="8" t="s">
        <v>6</v>
      </c>
      <c r="B4" s="9">
        <v>40831</v>
      </c>
      <c r="C4" s="8" t="s">
        <v>14</v>
      </c>
      <c r="D4" s="35">
        <f>F4+G4</f>
        <v>7.25</v>
      </c>
      <c r="E4" s="11" t="s">
        <v>41</v>
      </c>
      <c r="F4" s="38">
        <v>8</v>
      </c>
      <c r="G4" s="39">
        <v>-0.75</v>
      </c>
      <c r="H4" s="12" t="s">
        <v>8</v>
      </c>
      <c r="I4" s="61"/>
      <c r="J4" s="2" t="s">
        <v>61</v>
      </c>
    </row>
    <row r="5" spans="1:9" ht="12.75">
      <c r="A5" s="6"/>
      <c r="B5" s="7"/>
      <c r="C5" s="6" t="s">
        <v>15</v>
      </c>
      <c r="D5" s="7"/>
      <c r="E5" s="13" t="s">
        <v>11</v>
      </c>
      <c r="F5" s="7"/>
      <c r="G5" s="6"/>
      <c r="H5" s="7"/>
      <c r="I5" s="61"/>
    </row>
    <row r="6" spans="1:8" ht="4.5" customHeight="1" thickBot="1">
      <c r="A6" s="8"/>
      <c r="B6" s="14"/>
      <c r="C6" s="14"/>
      <c r="D6" s="14"/>
      <c r="E6" s="15"/>
      <c r="F6" s="14"/>
      <c r="G6" s="14"/>
      <c r="H6" s="14"/>
    </row>
    <row r="7" spans="1:9" ht="13.5" thickTop="1">
      <c r="A7" s="16" t="s">
        <v>31</v>
      </c>
      <c r="B7" s="17">
        <v>39264</v>
      </c>
      <c r="C7" s="16" t="s">
        <v>10</v>
      </c>
      <c r="D7" s="49">
        <f>F7+G7</f>
        <v>5.75</v>
      </c>
      <c r="E7" s="16" t="str">
        <f>E4</f>
        <v>JUL KC Wheat @</v>
      </c>
      <c r="F7" s="49">
        <f>F4-F9</f>
        <v>6.5</v>
      </c>
      <c r="G7" s="40">
        <f>G4+G10</f>
        <v>-0.75</v>
      </c>
      <c r="H7" s="18" t="s">
        <v>9</v>
      </c>
      <c r="I7" s="62">
        <v>2</v>
      </c>
    </row>
    <row r="8" spans="1:9" ht="12.75">
      <c r="A8" s="8"/>
      <c r="B8" s="12"/>
      <c r="C8" s="19" t="s">
        <v>36</v>
      </c>
      <c r="D8" s="12"/>
      <c r="E8" s="19" t="s">
        <v>12</v>
      </c>
      <c r="F8" s="12"/>
      <c r="G8" s="8"/>
      <c r="H8" s="12"/>
      <c r="I8" s="62"/>
    </row>
    <row r="9" spans="1:10" ht="12.75">
      <c r="A9" s="6"/>
      <c r="B9" s="7"/>
      <c r="C9" s="8"/>
      <c r="D9" s="20"/>
      <c r="E9" s="6" t="s">
        <v>13</v>
      </c>
      <c r="F9" s="50">
        <v>1.5</v>
      </c>
      <c r="G9" s="6"/>
      <c r="H9" s="7"/>
      <c r="I9" s="62"/>
      <c r="J9" s="2" t="s">
        <v>52</v>
      </c>
    </row>
    <row r="10" spans="3:10" ht="12.75">
      <c r="C10" s="1" t="s">
        <v>7</v>
      </c>
      <c r="D10" s="37">
        <f>D7+F9</f>
        <v>7.25</v>
      </c>
      <c r="E10" s="21"/>
      <c r="F10" s="22"/>
      <c r="G10" s="51">
        <v>0</v>
      </c>
      <c r="H10" s="22" t="s">
        <v>27</v>
      </c>
      <c r="I10" s="62"/>
      <c r="J10" s="2" t="s">
        <v>54</v>
      </c>
    </row>
    <row r="11" ht="12.75">
      <c r="I11" s="62"/>
    </row>
    <row r="12" spans="1:10" ht="12.75">
      <c r="A12" s="23" t="s">
        <v>28</v>
      </c>
      <c r="C12" s="24" t="s">
        <v>37</v>
      </c>
      <c r="D12" s="25">
        <v>500</v>
      </c>
      <c r="E12" s="24" t="s">
        <v>18</v>
      </c>
      <c r="F12" s="25">
        <v>2</v>
      </c>
      <c r="I12" s="62"/>
      <c r="J12" s="2" t="s">
        <v>57</v>
      </c>
    </row>
    <row r="13" spans="1:10" ht="12.75">
      <c r="A13" s="26" t="s">
        <v>29</v>
      </c>
      <c r="C13" s="8" t="s">
        <v>38</v>
      </c>
      <c r="D13" s="10">
        <v>25</v>
      </c>
      <c r="E13" s="8" t="s">
        <v>39</v>
      </c>
      <c r="F13" s="10">
        <v>5000</v>
      </c>
      <c r="I13" s="62"/>
      <c r="J13" s="2" t="s">
        <v>58</v>
      </c>
    </row>
    <row r="14" spans="1:9" ht="12.75">
      <c r="A14" s="28" t="s">
        <v>30</v>
      </c>
      <c r="C14" s="8" t="s">
        <v>40</v>
      </c>
      <c r="D14" s="41">
        <f>D12*D13</f>
        <v>12500</v>
      </c>
      <c r="E14" s="8" t="s">
        <v>40</v>
      </c>
      <c r="F14" s="41">
        <f>F12*F13</f>
        <v>10000</v>
      </c>
      <c r="I14" s="62"/>
    </row>
    <row r="15" spans="3:9" ht="12.75">
      <c r="C15" s="6" t="s">
        <v>17</v>
      </c>
      <c r="D15" s="29">
        <f>D12*D13*D7</f>
        <v>71875</v>
      </c>
      <c r="E15" s="6" t="s">
        <v>19</v>
      </c>
      <c r="F15" s="29">
        <f>F12*F13*F9</f>
        <v>15000</v>
      </c>
      <c r="I15" s="62"/>
    </row>
    <row r="16" ht="12.75">
      <c r="I16" s="62"/>
    </row>
    <row r="17" spans="3:9" ht="12.75">
      <c r="C17" s="24" t="s">
        <v>22</v>
      </c>
      <c r="D17" s="30">
        <f>D15+F15</f>
        <v>86875</v>
      </c>
      <c r="E17" s="2" t="s">
        <v>33</v>
      </c>
      <c r="I17" s="62"/>
    </row>
    <row r="18" spans="3:9" ht="12.75">
      <c r="C18" s="6" t="s">
        <v>23</v>
      </c>
      <c r="D18" s="31">
        <f>D17/D14</f>
        <v>6.95</v>
      </c>
      <c r="I18" s="62"/>
    </row>
    <row r="19" spans="1:2" ht="5.25" customHeight="1" thickBot="1">
      <c r="A19" s="32"/>
      <c r="B19" s="32"/>
    </row>
    <row r="20" spans="1:9" ht="13.5" thickTop="1">
      <c r="A20" s="8" t="s">
        <v>32</v>
      </c>
      <c r="B20" s="33">
        <f>B7</f>
        <v>39264</v>
      </c>
      <c r="C20" s="16" t="s">
        <v>10</v>
      </c>
      <c r="D20" s="49">
        <f>F20+G20</f>
        <v>9.25</v>
      </c>
      <c r="E20" s="16" t="str">
        <f>E4</f>
        <v>JUL KC Wheat @</v>
      </c>
      <c r="F20" s="49">
        <f>F4-F22</f>
        <v>10</v>
      </c>
      <c r="G20" s="40">
        <f>G4+G23</f>
        <v>-0.75</v>
      </c>
      <c r="H20" s="18" t="s">
        <v>9</v>
      </c>
      <c r="I20" s="63">
        <v>3</v>
      </c>
    </row>
    <row r="21" spans="1:9" ht="12.75">
      <c r="A21" s="8"/>
      <c r="B21" s="12"/>
      <c r="C21" s="19" t="s">
        <v>36</v>
      </c>
      <c r="D21" s="12"/>
      <c r="E21" s="19" t="s">
        <v>12</v>
      </c>
      <c r="F21" s="12"/>
      <c r="G21" s="8"/>
      <c r="H21" s="12"/>
      <c r="I21" s="63"/>
    </row>
    <row r="22" spans="1:10" ht="12.75">
      <c r="A22" s="6"/>
      <c r="B22" s="7"/>
      <c r="C22" s="8"/>
      <c r="D22" s="20"/>
      <c r="E22" s="6" t="s">
        <v>13</v>
      </c>
      <c r="F22" s="50">
        <v>-2</v>
      </c>
      <c r="G22" s="6"/>
      <c r="H22" s="7"/>
      <c r="I22" s="63"/>
      <c r="J22" s="2" t="s">
        <v>53</v>
      </c>
    </row>
    <row r="23" spans="3:9" ht="12.75">
      <c r="C23" s="1" t="s">
        <v>7</v>
      </c>
      <c r="D23" s="37">
        <f>D20+F22</f>
        <v>7.25</v>
      </c>
      <c r="E23" s="21"/>
      <c r="F23" s="22"/>
      <c r="G23" s="52">
        <f>G10</f>
        <v>0</v>
      </c>
      <c r="H23" s="22" t="s">
        <v>27</v>
      </c>
      <c r="I23" s="63"/>
    </row>
    <row r="24" ht="12.75">
      <c r="I24" s="63"/>
    </row>
    <row r="25" spans="1:9" ht="12.75">
      <c r="A25" s="23" t="s">
        <v>28</v>
      </c>
      <c r="C25" s="24" t="s">
        <v>37</v>
      </c>
      <c r="D25" s="34">
        <f>D12</f>
        <v>500</v>
      </c>
      <c r="E25" s="24" t="s">
        <v>18</v>
      </c>
      <c r="F25" s="34">
        <f>F12</f>
        <v>2</v>
      </c>
      <c r="I25" s="63"/>
    </row>
    <row r="26" spans="1:9" ht="12.75">
      <c r="A26" s="26" t="s">
        <v>29</v>
      </c>
      <c r="C26" s="8" t="s">
        <v>38</v>
      </c>
      <c r="D26" s="27">
        <f>D13</f>
        <v>25</v>
      </c>
      <c r="E26" s="8" t="s">
        <v>39</v>
      </c>
      <c r="F26" s="27">
        <f>F13</f>
        <v>5000</v>
      </c>
      <c r="I26" s="63"/>
    </row>
    <row r="27" spans="1:9" ht="12.75">
      <c r="A27" s="28" t="s">
        <v>30</v>
      </c>
      <c r="C27" s="8" t="s">
        <v>40</v>
      </c>
      <c r="D27" s="41">
        <f>D25*D26</f>
        <v>12500</v>
      </c>
      <c r="E27" s="8" t="s">
        <v>40</v>
      </c>
      <c r="F27" s="41">
        <f>F25*F26</f>
        <v>10000</v>
      </c>
      <c r="I27" s="63"/>
    </row>
    <row r="28" spans="3:9" ht="12.75">
      <c r="C28" s="6" t="s">
        <v>17</v>
      </c>
      <c r="D28" s="29">
        <f>D25*D26*D20</f>
        <v>115625</v>
      </c>
      <c r="E28" s="6" t="s">
        <v>19</v>
      </c>
      <c r="F28" s="29">
        <f>F25*F26*F22</f>
        <v>-20000</v>
      </c>
      <c r="I28" s="63"/>
    </row>
    <row r="29" ht="12.75">
      <c r="I29" s="63"/>
    </row>
    <row r="30" spans="3:9" ht="12.75">
      <c r="C30" s="24" t="s">
        <v>22</v>
      </c>
      <c r="D30" s="30">
        <f>D28+F28</f>
        <v>95625</v>
      </c>
      <c r="E30" s="2" t="s">
        <v>34</v>
      </c>
      <c r="I30" s="63"/>
    </row>
    <row r="31" spans="3:9" ht="12.75">
      <c r="C31" s="6" t="s">
        <v>23</v>
      </c>
      <c r="D31" s="31">
        <f>D30/D27</f>
        <v>7.65</v>
      </c>
      <c r="I31" s="63"/>
    </row>
  </sheetData>
  <mergeCells count="7">
    <mergeCell ref="C2:D2"/>
    <mergeCell ref="E2:F2"/>
    <mergeCell ref="A3:B3"/>
    <mergeCell ref="I20:I31"/>
    <mergeCell ref="I3:I5"/>
    <mergeCell ref="I7:I18"/>
    <mergeCell ref="G3:H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8515625" style="2" customWidth="1"/>
    <col min="2" max="2" width="10.7109375" style="2" customWidth="1"/>
    <col min="3" max="3" width="20.7109375" style="2" customWidth="1"/>
    <col min="4" max="4" width="9.140625" style="2" customWidth="1"/>
    <col min="5" max="5" width="20.7109375" style="2" customWidth="1"/>
    <col min="6" max="16384" width="9.140625" style="2" customWidth="1"/>
  </cols>
  <sheetData>
    <row r="1" ht="5.25" customHeight="1"/>
    <row r="2" spans="1:8" ht="15.75" thickBot="1">
      <c r="A2" s="3"/>
      <c r="B2" s="4"/>
      <c r="C2" s="64" t="s">
        <v>4</v>
      </c>
      <c r="D2" s="65"/>
      <c r="E2" s="64" t="s">
        <v>5</v>
      </c>
      <c r="F2" s="65"/>
      <c r="G2" s="5"/>
      <c r="H2" s="3"/>
    </row>
    <row r="3" spans="1:9" ht="12.75">
      <c r="A3" s="59" t="s">
        <v>0</v>
      </c>
      <c r="B3" s="60"/>
      <c r="C3" s="6" t="s">
        <v>1</v>
      </c>
      <c r="D3" s="7" t="s">
        <v>2</v>
      </c>
      <c r="E3" s="6" t="s">
        <v>1</v>
      </c>
      <c r="F3" s="7" t="s">
        <v>2</v>
      </c>
      <c r="G3" s="59" t="s">
        <v>3</v>
      </c>
      <c r="H3" s="60"/>
      <c r="I3" s="61">
        <v>1</v>
      </c>
    </row>
    <row r="4" spans="1:10" ht="12.75">
      <c r="A4" s="8" t="s">
        <v>6</v>
      </c>
      <c r="B4" s="9">
        <v>40831</v>
      </c>
      <c r="C4" s="8" t="s">
        <v>14</v>
      </c>
      <c r="D4" s="35">
        <f>F4+G4</f>
        <v>6.5</v>
      </c>
      <c r="E4" s="11" t="s">
        <v>35</v>
      </c>
      <c r="F4" s="38">
        <v>6.5</v>
      </c>
      <c r="G4" s="39">
        <v>0</v>
      </c>
      <c r="H4" s="12" t="s">
        <v>8</v>
      </c>
      <c r="I4" s="61"/>
      <c r="J4" s="2" t="s">
        <v>61</v>
      </c>
    </row>
    <row r="5" spans="1:9" ht="12.75">
      <c r="A5" s="6"/>
      <c r="B5" s="7"/>
      <c r="C5" s="6" t="s">
        <v>15</v>
      </c>
      <c r="D5" s="7"/>
      <c r="E5" s="13" t="s">
        <v>11</v>
      </c>
      <c r="F5" s="7"/>
      <c r="G5" s="6"/>
      <c r="H5" s="7"/>
      <c r="I5" s="61"/>
    </row>
    <row r="6" spans="1:8" ht="4.5" customHeight="1" thickBot="1">
      <c r="A6" s="8"/>
      <c r="B6" s="14"/>
      <c r="C6" s="14"/>
      <c r="D6" s="14"/>
      <c r="E6" s="15"/>
      <c r="F6" s="14"/>
      <c r="G6" s="14"/>
      <c r="H6" s="14"/>
    </row>
    <row r="7" spans="1:9" ht="13.5" thickTop="1">
      <c r="A7" s="16" t="s">
        <v>31</v>
      </c>
      <c r="B7" s="17">
        <v>39387</v>
      </c>
      <c r="C7" s="16" t="s">
        <v>10</v>
      </c>
      <c r="D7" s="49">
        <f>F7+G7</f>
        <v>5.5</v>
      </c>
      <c r="E7" s="16" t="str">
        <f>E4</f>
        <v>DEC Corn @</v>
      </c>
      <c r="F7" s="49">
        <f>F4-F9</f>
        <v>5.5</v>
      </c>
      <c r="G7" s="40">
        <f>G4+G10</f>
        <v>0</v>
      </c>
      <c r="H7" s="18" t="s">
        <v>9</v>
      </c>
      <c r="I7" s="62">
        <v>2</v>
      </c>
    </row>
    <row r="8" spans="1:9" ht="12.75">
      <c r="A8" s="8"/>
      <c r="B8" s="12"/>
      <c r="C8" s="19" t="s">
        <v>36</v>
      </c>
      <c r="D8" s="12"/>
      <c r="E8" s="19" t="s">
        <v>12</v>
      </c>
      <c r="F8" s="12"/>
      <c r="G8" s="8"/>
      <c r="H8" s="12"/>
      <c r="I8" s="62"/>
    </row>
    <row r="9" spans="1:10" ht="12.75">
      <c r="A9" s="6"/>
      <c r="B9" s="7"/>
      <c r="C9" s="8"/>
      <c r="D9" s="20"/>
      <c r="E9" s="6" t="s">
        <v>13</v>
      </c>
      <c r="F9" s="50">
        <v>1</v>
      </c>
      <c r="G9" s="6"/>
      <c r="H9" s="7"/>
      <c r="I9" s="62"/>
      <c r="J9" s="2" t="s">
        <v>52</v>
      </c>
    </row>
    <row r="10" spans="3:10" ht="12.75">
      <c r="C10" s="1" t="s">
        <v>7</v>
      </c>
      <c r="D10" s="37">
        <f>D7+F9</f>
        <v>6.5</v>
      </c>
      <c r="E10" s="21"/>
      <c r="F10" s="22"/>
      <c r="G10" s="51">
        <v>0</v>
      </c>
      <c r="H10" s="22" t="s">
        <v>27</v>
      </c>
      <c r="I10" s="62"/>
      <c r="J10" s="2" t="s">
        <v>54</v>
      </c>
    </row>
    <row r="11" ht="12.75">
      <c r="I11" s="62"/>
    </row>
    <row r="12" spans="1:10" ht="12.75">
      <c r="A12" s="23" t="s">
        <v>28</v>
      </c>
      <c r="C12" s="24" t="s">
        <v>37</v>
      </c>
      <c r="D12" s="25">
        <v>100</v>
      </c>
      <c r="E12" s="24" t="s">
        <v>18</v>
      </c>
      <c r="F12" s="25">
        <v>4</v>
      </c>
      <c r="I12" s="62"/>
      <c r="J12" s="2" t="s">
        <v>57</v>
      </c>
    </row>
    <row r="13" spans="1:10" ht="12.75">
      <c r="A13" s="26" t="s">
        <v>29</v>
      </c>
      <c r="C13" s="8" t="s">
        <v>38</v>
      </c>
      <c r="D13" s="10">
        <v>200</v>
      </c>
      <c r="E13" s="8" t="s">
        <v>39</v>
      </c>
      <c r="F13" s="10">
        <v>5000</v>
      </c>
      <c r="I13" s="62"/>
      <c r="J13" s="2" t="s">
        <v>58</v>
      </c>
    </row>
    <row r="14" spans="1:9" ht="12.75">
      <c r="A14" s="28" t="s">
        <v>30</v>
      </c>
      <c r="C14" s="8" t="s">
        <v>40</v>
      </c>
      <c r="D14" s="41">
        <f>D12*D13</f>
        <v>20000</v>
      </c>
      <c r="E14" s="8" t="s">
        <v>40</v>
      </c>
      <c r="F14" s="41">
        <f>F12*F13</f>
        <v>20000</v>
      </c>
      <c r="I14" s="62"/>
    </row>
    <row r="15" spans="3:9" ht="12.75">
      <c r="C15" s="6" t="s">
        <v>17</v>
      </c>
      <c r="D15" s="29">
        <f>D12*D13*D7</f>
        <v>110000</v>
      </c>
      <c r="E15" s="6" t="s">
        <v>19</v>
      </c>
      <c r="F15" s="29">
        <f>F12*F13*F9</f>
        <v>20000</v>
      </c>
      <c r="I15" s="62"/>
    </row>
    <row r="16" ht="12.75">
      <c r="I16" s="62"/>
    </row>
    <row r="17" spans="3:9" ht="12.75">
      <c r="C17" s="24" t="s">
        <v>22</v>
      </c>
      <c r="D17" s="30">
        <f>D15+F15</f>
        <v>130000</v>
      </c>
      <c r="E17" s="2" t="s">
        <v>33</v>
      </c>
      <c r="I17" s="62"/>
    </row>
    <row r="18" spans="3:9" ht="12.75">
      <c r="C18" s="6" t="s">
        <v>23</v>
      </c>
      <c r="D18" s="31">
        <f>D17/D14</f>
        <v>6.5</v>
      </c>
      <c r="I18" s="62"/>
    </row>
    <row r="19" spans="1:2" ht="5.25" customHeight="1" thickBot="1">
      <c r="A19" s="32"/>
      <c r="B19" s="32"/>
    </row>
    <row r="20" spans="1:9" ht="13.5" thickTop="1">
      <c r="A20" s="8" t="s">
        <v>32</v>
      </c>
      <c r="B20" s="33">
        <f>B7</f>
        <v>39387</v>
      </c>
      <c r="C20" s="16" t="s">
        <v>10</v>
      </c>
      <c r="D20" s="49">
        <f>F20+G20</f>
        <v>8.5</v>
      </c>
      <c r="E20" s="16" t="str">
        <f>E4</f>
        <v>DEC Corn @</v>
      </c>
      <c r="F20" s="49">
        <f>F4-F22</f>
        <v>8.5</v>
      </c>
      <c r="G20" s="40">
        <f>G4+G23</f>
        <v>0</v>
      </c>
      <c r="H20" s="18" t="s">
        <v>9</v>
      </c>
      <c r="I20" s="63">
        <v>3</v>
      </c>
    </row>
    <row r="21" spans="1:9" ht="12.75">
      <c r="A21" s="8"/>
      <c r="B21" s="12"/>
      <c r="C21" s="19" t="s">
        <v>36</v>
      </c>
      <c r="D21" s="12"/>
      <c r="E21" s="19" t="s">
        <v>12</v>
      </c>
      <c r="F21" s="12"/>
      <c r="G21" s="8"/>
      <c r="H21" s="12"/>
      <c r="I21" s="63"/>
    </row>
    <row r="22" spans="1:10" ht="12.75">
      <c r="A22" s="6"/>
      <c r="B22" s="7"/>
      <c r="C22" s="8"/>
      <c r="D22" s="20"/>
      <c r="E22" s="6" t="s">
        <v>13</v>
      </c>
      <c r="F22" s="50">
        <v>-2</v>
      </c>
      <c r="G22" s="6"/>
      <c r="H22" s="7"/>
      <c r="I22" s="63"/>
      <c r="J22" s="2" t="s">
        <v>53</v>
      </c>
    </row>
    <row r="23" spans="3:9" ht="12.75">
      <c r="C23" s="1" t="s">
        <v>7</v>
      </c>
      <c r="D23" s="37">
        <f>D20+F22</f>
        <v>6.5</v>
      </c>
      <c r="E23" s="21"/>
      <c r="F23" s="22"/>
      <c r="G23" s="52">
        <f>G10</f>
        <v>0</v>
      </c>
      <c r="H23" s="22" t="s">
        <v>27</v>
      </c>
      <c r="I23" s="63"/>
    </row>
    <row r="24" ht="12.75">
      <c r="I24" s="63"/>
    </row>
    <row r="25" spans="1:9" ht="12.75">
      <c r="A25" s="23" t="s">
        <v>28</v>
      </c>
      <c r="C25" s="24" t="s">
        <v>37</v>
      </c>
      <c r="D25" s="34">
        <f>D12</f>
        <v>100</v>
      </c>
      <c r="E25" s="24" t="s">
        <v>18</v>
      </c>
      <c r="F25" s="34">
        <f>F12</f>
        <v>4</v>
      </c>
      <c r="I25" s="63"/>
    </row>
    <row r="26" spans="1:9" ht="12.75">
      <c r="A26" s="26" t="s">
        <v>29</v>
      </c>
      <c r="C26" s="8" t="s">
        <v>38</v>
      </c>
      <c r="D26" s="27">
        <f>D13</f>
        <v>200</v>
      </c>
      <c r="E26" s="8" t="s">
        <v>39</v>
      </c>
      <c r="F26" s="27">
        <f>F13</f>
        <v>5000</v>
      </c>
      <c r="I26" s="63"/>
    </row>
    <row r="27" spans="1:9" ht="12.75">
      <c r="A27" s="28" t="s">
        <v>30</v>
      </c>
      <c r="C27" s="8" t="s">
        <v>40</v>
      </c>
      <c r="D27" s="41">
        <f>D25*D26</f>
        <v>20000</v>
      </c>
      <c r="E27" s="8" t="s">
        <v>40</v>
      </c>
      <c r="F27" s="41">
        <f>F25*F26</f>
        <v>20000</v>
      </c>
      <c r="I27" s="63"/>
    </row>
    <row r="28" spans="3:9" ht="12.75">
      <c r="C28" s="6" t="s">
        <v>17</v>
      </c>
      <c r="D28" s="29">
        <f>D25*D26*D20</f>
        <v>170000</v>
      </c>
      <c r="E28" s="6" t="s">
        <v>19</v>
      </c>
      <c r="F28" s="29">
        <f>F25*F26*F22</f>
        <v>-40000</v>
      </c>
      <c r="I28" s="63"/>
    </row>
    <row r="29" ht="12.75">
      <c r="I29" s="63"/>
    </row>
    <row r="30" spans="3:9" ht="12.75">
      <c r="C30" s="24" t="s">
        <v>22</v>
      </c>
      <c r="D30" s="30">
        <f>D28+F28</f>
        <v>130000</v>
      </c>
      <c r="E30" s="2" t="s">
        <v>34</v>
      </c>
      <c r="I30" s="63"/>
    </row>
    <row r="31" spans="3:9" ht="12.75">
      <c r="C31" s="6" t="s">
        <v>23</v>
      </c>
      <c r="D31" s="31">
        <f>D30/D27</f>
        <v>6.5</v>
      </c>
      <c r="I31" s="63"/>
    </row>
  </sheetData>
  <mergeCells count="7">
    <mergeCell ref="C2:D2"/>
    <mergeCell ref="E2:F2"/>
    <mergeCell ref="A3:B3"/>
    <mergeCell ref="I3:I5"/>
    <mergeCell ref="I7:I18"/>
    <mergeCell ref="I20:I31"/>
    <mergeCell ref="G3:H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7"/>
  <sheetViews>
    <sheetView workbookViewId="0" topLeftCell="A1">
      <pane ySplit="7" topLeftCell="BM8" activePane="bottomLeft" state="frozen"/>
      <selection pane="topLeft" activeCell="A1" sqref="A1"/>
      <selection pane="bottomLeft" activeCell="G14" sqref="G14"/>
    </sheetView>
  </sheetViews>
  <sheetFormatPr defaultColWidth="9.140625" defaultRowHeight="12.75"/>
  <cols>
    <col min="1" max="1" width="8.8515625" style="2" customWidth="1"/>
    <col min="2" max="2" width="10.7109375" style="2" customWidth="1"/>
    <col min="3" max="3" width="20.7109375" style="2" customWidth="1"/>
    <col min="4" max="4" width="9.7109375" style="2" bestFit="1" customWidth="1"/>
    <col min="5" max="5" width="20.7109375" style="2" customWidth="1"/>
    <col min="6" max="7" width="9.28125" style="2" bestFit="1" customWidth="1"/>
    <col min="8" max="8" width="9.140625" style="2" customWidth="1"/>
    <col min="9" max="9" width="9.28125" style="2" bestFit="1" customWidth="1"/>
    <col min="10" max="16384" width="9.140625" style="2" customWidth="1"/>
  </cols>
  <sheetData>
    <row r="1" ht="5.25" customHeight="1"/>
    <row r="2" spans="1:8" ht="15.75" thickBot="1">
      <c r="A2" s="3"/>
      <c r="B2" s="4"/>
      <c r="C2" s="64" t="s">
        <v>4</v>
      </c>
      <c r="D2" s="65"/>
      <c r="E2" s="64" t="s">
        <v>5</v>
      </c>
      <c r="F2" s="65"/>
      <c r="G2" s="5"/>
      <c r="H2" s="3"/>
    </row>
    <row r="3" spans="1:9" ht="12.75">
      <c r="A3" s="59" t="s">
        <v>0</v>
      </c>
      <c r="B3" s="60"/>
      <c r="C3" s="6" t="s">
        <v>1</v>
      </c>
      <c r="D3" s="7" t="s">
        <v>2</v>
      </c>
      <c r="E3" s="6" t="s">
        <v>1</v>
      </c>
      <c r="F3" s="7" t="s">
        <v>2</v>
      </c>
      <c r="G3" s="59" t="s">
        <v>3</v>
      </c>
      <c r="H3" s="60"/>
      <c r="I3" s="61">
        <v>1</v>
      </c>
    </row>
    <row r="4" spans="1:10" ht="12.75">
      <c r="A4" s="8" t="s">
        <v>6</v>
      </c>
      <c r="B4" s="46">
        <v>41085</v>
      </c>
      <c r="C4" s="2" t="s">
        <v>49</v>
      </c>
      <c r="D4" s="48">
        <f>F4+G4</f>
        <v>161.5</v>
      </c>
      <c r="E4" s="11" t="s">
        <v>70</v>
      </c>
      <c r="F4" s="38">
        <v>156</v>
      </c>
      <c r="G4" s="39">
        <v>5.5</v>
      </c>
      <c r="H4" s="12" t="s">
        <v>8</v>
      </c>
      <c r="I4" s="61"/>
      <c r="J4" s="2" t="s">
        <v>61</v>
      </c>
    </row>
    <row r="5" spans="1:10" ht="12.75">
      <c r="A5" s="8"/>
      <c r="B5" s="33"/>
      <c r="C5" s="8" t="s">
        <v>45</v>
      </c>
      <c r="D5" s="35">
        <f>F5+G4+F6</f>
        <v>157.18</v>
      </c>
      <c r="E5" s="45" t="s">
        <v>43</v>
      </c>
      <c r="F5" s="38">
        <v>156</v>
      </c>
      <c r="G5" s="44"/>
      <c r="H5" s="12"/>
      <c r="I5" s="61"/>
      <c r="J5" s="2" t="s">
        <v>60</v>
      </c>
    </row>
    <row r="6" spans="1:10" ht="12.75">
      <c r="A6" s="8"/>
      <c r="B6" s="33"/>
      <c r="C6" s="8" t="s">
        <v>48</v>
      </c>
      <c r="D6" s="43"/>
      <c r="E6" s="45" t="s">
        <v>65</v>
      </c>
      <c r="F6" s="38">
        <v>-4.32</v>
      </c>
      <c r="G6" s="44"/>
      <c r="H6" s="12"/>
      <c r="I6" s="61"/>
      <c r="J6" s="2" t="s">
        <v>67</v>
      </c>
    </row>
    <row r="7" spans="1:9" ht="12.75">
      <c r="A7" s="6"/>
      <c r="B7" s="7"/>
      <c r="C7" s="8" t="s">
        <v>44</v>
      </c>
      <c r="D7" s="43"/>
      <c r="E7" s="13" t="s">
        <v>42</v>
      </c>
      <c r="F7" s="7"/>
      <c r="G7" s="6"/>
      <c r="H7" s="7"/>
      <c r="I7" s="61"/>
    </row>
    <row r="8" spans="1:8" ht="4.5" customHeight="1" thickBot="1">
      <c r="A8" s="8"/>
      <c r="B8" s="14"/>
      <c r="C8" s="14"/>
      <c r="D8" s="14"/>
      <c r="E8" s="15"/>
      <c r="F8" s="14"/>
      <c r="G8" s="14"/>
      <c r="H8" s="14"/>
    </row>
    <row r="9" spans="1:10" ht="13.5" thickTop="1">
      <c r="A9" s="16" t="s">
        <v>31</v>
      </c>
      <c r="B9" s="54">
        <v>41183</v>
      </c>
      <c r="C9" s="16" t="s">
        <v>10</v>
      </c>
      <c r="D9" s="49">
        <f>F9+G9</f>
        <v>181.5</v>
      </c>
      <c r="E9" s="16" t="str">
        <f>E4</f>
        <v>OCT Feeders @</v>
      </c>
      <c r="F9" s="36">
        <v>176</v>
      </c>
      <c r="G9" s="40">
        <f>G4+G14</f>
        <v>5.5</v>
      </c>
      <c r="H9" s="18" t="s">
        <v>9</v>
      </c>
      <c r="I9" s="62">
        <v>2</v>
      </c>
      <c r="J9" s="2" t="s">
        <v>63</v>
      </c>
    </row>
    <row r="10" spans="1:9" ht="12.75">
      <c r="A10" s="8"/>
      <c r="B10" s="33"/>
      <c r="C10" s="19" t="s">
        <v>26</v>
      </c>
      <c r="D10" s="43"/>
      <c r="E10" s="45" t="s">
        <v>43</v>
      </c>
      <c r="F10" s="43">
        <f>F5</f>
        <v>156</v>
      </c>
      <c r="G10" s="44"/>
      <c r="H10" s="12"/>
      <c r="I10" s="62"/>
    </row>
    <row r="11" spans="1:9" ht="12.75">
      <c r="A11" s="8"/>
      <c r="B11" s="33"/>
      <c r="C11" s="8"/>
      <c r="D11" s="43"/>
      <c r="E11" s="45" t="s">
        <v>66</v>
      </c>
      <c r="F11" s="43">
        <f>MAX(F10-F9,0)</f>
        <v>0</v>
      </c>
      <c r="G11" s="44"/>
      <c r="H11" s="12"/>
      <c r="I11" s="62"/>
    </row>
    <row r="12" spans="1:9" ht="12.75">
      <c r="A12" s="8"/>
      <c r="B12" s="12"/>
      <c r="D12" s="12"/>
      <c r="E12" s="19" t="s">
        <v>68</v>
      </c>
      <c r="F12" s="12"/>
      <c r="G12" s="8"/>
      <c r="H12" s="12"/>
      <c r="I12" s="62"/>
    </row>
    <row r="13" spans="1:9" ht="12.75">
      <c r="A13" s="6"/>
      <c r="B13" s="7"/>
      <c r="C13" s="8"/>
      <c r="D13" s="20"/>
      <c r="E13" s="6" t="s">
        <v>13</v>
      </c>
      <c r="F13" s="31">
        <f>F6+F11</f>
        <v>-4.32</v>
      </c>
      <c r="G13" s="6"/>
      <c r="H13" s="7"/>
      <c r="I13" s="62"/>
    </row>
    <row r="14" spans="3:10" ht="12.75">
      <c r="C14" s="1" t="s">
        <v>7</v>
      </c>
      <c r="D14" s="37">
        <f>D9+F13</f>
        <v>177.18</v>
      </c>
      <c r="E14" s="21"/>
      <c r="F14" s="22"/>
      <c r="G14" s="51">
        <v>0</v>
      </c>
      <c r="H14" s="22" t="s">
        <v>27</v>
      </c>
      <c r="I14" s="62"/>
      <c r="J14" s="2" t="s">
        <v>54</v>
      </c>
    </row>
    <row r="15" ht="6" customHeight="1">
      <c r="I15" s="62"/>
    </row>
    <row r="16" spans="1:10" ht="12.75">
      <c r="A16" s="23" t="s">
        <v>28</v>
      </c>
      <c r="C16" s="24" t="s">
        <v>25</v>
      </c>
      <c r="D16" s="25">
        <v>100</v>
      </c>
      <c r="E16" s="24" t="s">
        <v>18</v>
      </c>
      <c r="F16" s="25">
        <v>1</v>
      </c>
      <c r="I16" s="62"/>
      <c r="J16" s="2" t="s">
        <v>55</v>
      </c>
    </row>
    <row r="17" spans="1:10" ht="12.75">
      <c r="A17" s="26" t="s">
        <v>29</v>
      </c>
      <c r="C17" s="8" t="s">
        <v>16</v>
      </c>
      <c r="D17" s="10">
        <v>550</v>
      </c>
      <c r="E17" s="8" t="s">
        <v>21</v>
      </c>
      <c r="F17" s="47">
        <v>50000</v>
      </c>
      <c r="I17" s="62"/>
      <c r="J17" s="2" t="s">
        <v>56</v>
      </c>
    </row>
    <row r="18" spans="1:9" ht="12.75">
      <c r="A18" s="28" t="s">
        <v>30</v>
      </c>
      <c r="C18" s="8" t="s">
        <v>20</v>
      </c>
      <c r="D18" s="41">
        <f>D16*D17</f>
        <v>55000</v>
      </c>
      <c r="E18" s="8" t="s">
        <v>20</v>
      </c>
      <c r="F18" s="41">
        <f>F16*F17</f>
        <v>50000</v>
      </c>
      <c r="I18" s="62"/>
    </row>
    <row r="19" spans="3:9" ht="12.75">
      <c r="C19" s="6" t="s">
        <v>17</v>
      </c>
      <c r="D19" s="29">
        <f>D16*(D17/100)*D9</f>
        <v>99825</v>
      </c>
      <c r="E19" s="6" t="s">
        <v>19</v>
      </c>
      <c r="F19" s="29">
        <f>F16*(F17/100)*F13</f>
        <v>-2160</v>
      </c>
      <c r="I19" s="62"/>
    </row>
    <row r="20" ht="12.75">
      <c r="I20" s="62"/>
    </row>
    <row r="21" spans="3:9" ht="12.75">
      <c r="C21" s="24" t="s">
        <v>22</v>
      </c>
      <c r="D21" s="30">
        <f>D19+F19</f>
        <v>97665</v>
      </c>
      <c r="E21" s="2" t="s">
        <v>33</v>
      </c>
      <c r="I21" s="62"/>
    </row>
    <row r="22" spans="3:9" ht="12.75">
      <c r="C22" s="6" t="s">
        <v>23</v>
      </c>
      <c r="D22" s="31">
        <f>D21/(D18/100)</f>
        <v>177.57272727272726</v>
      </c>
      <c r="I22" s="62"/>
    </row>
    <row r="23" spans="1:2" ht="5.25" customHeight="1" thickBot="1">
      <c r="A23" s="32"/>
      <c r="B23" s="32"/>
    </row>
    <row r="24" spans="1:10" ht="13.5" thickTop="1">
      <c r="A24" s="8" t="s">
        <v>32</v>
      </c>
      <c r="B24" s="58">
        <f>B9</f>
        <v>41183</v>
      </c>
      <c r="C24" s="16" t="s">
        <v>10</v>
      </c>
      <c r="D24" s="49">
        <f>F24+G24</f>
        <v>141.5</v>
      </c>
      <c r="E24" s="16" t="str">
        <f>E4</f>
        <v>OCT Feeders @</v>
      </c>
      <c r="F24" s="36">
        <v>136</v>
      </c>
      <c r="G24" s="40">
        <f>G4+G29</f>
        <v>5.5</v>
      </c>
      <c r="H24" s="18" t="s">
        <v>9</v>
      </c>
      <c r="I24" s="63">
        <v>3</v>
      </c>
      <c r="J24" s="2" t="s">
        <v>62</v>
      </c>
    </row>
    <row r="25" spans="1:9" ht="12.75">
      <c r="A25" s="8"/>
      <c r="B25" s="33"/>
      <c r="C25" s="19" t="s">
        <v>26</v>
      </c>
      <c r="D25" s="43"/>
      <c r="E25" s="45" t="s">
        <v>43</v>
      </c>
      <c r="F25" s="43">
        <f>F5</f>
        <v>156</v>
      </c>
      <c r="G25" s="44"/>
      <c r="H25" s="12"/>
      <c r="I25" s="63"/>
    </row>
    <row r="26" spans="1:9" ht="12.75">
      <c r="A26" s="8"/>
      <c r="B26" s="33"/>
      <c r="C26" s="8"/>
      <c r="D26" s="43"/>
      <c r="E26" s="45" t="s">
        <v>66</v>
      </c>
      <c r="F26" s="43">
        <f>MAX(F25-F24,0)</f>
        <v>20</v>
      </c>
      <c r="G26" s="44"/>
      <c r="H26" s="12"/>
      <c r="I26" s="63"/>
    </row>
    <row r="27" spans="1:9" ht="12.75">
      <c r="A27" s="8"/>
      <c r="B27" s="12"/>
      <c r="D27" s="12"/>
      <c r="E27" s="19" t="s">
        <v>46</v>
      </c>
      <c r="F27" s="12"/>
      <c r="G27" s="8"/>
      <c r="H27" s="12"/>
      <c r="I27" s="63"/>
    </row>
    <row r="28" spans="1:9" ht="12.75">
      <c r="A28" s="6"/>
      <c r="B28" s="7"/>
      <c r="C28" s="8"/>
      <c r="D28" s="20"/>
      <c r="E28" s="6" t="s">
        <v>13</v>
      </c>
      <c r="F28" s="31">
        <f>F6+F26</f>
        <v>15.68</v>
      </c>
      <c r="G28" s="6"/>
      <c r="H28" s="7"/>
      <c r="I28" s="63"/>
    </row>
    <row r="29" spans="3:9" ht="12.75">
      <c r="C29" s="1" t="s">
        <v>7</v>
      </c>
      <c r="D29" s="37">
        <f>D24+F28</f>
        <v>157.18</v>
      </c>
      <c r="E29" s="21"/>
      <c r="F29" s="22"/>
      <c r="G29" s="52">
        <f>G14</f>
        <v>0</v>
      </c>
      <c r="H29" s="22" t="s">
        <v>27</v>
      </c>
      <c r="I29" s="63"/>
    </row>
    <row r="30" ht="6" customHeight="1">
      <c r="I30" s="63"/>
    </row>
    <row r="31" spans="1:9" ht="12.75">
      <c r="A31" s="23" t="s">
        <v>28</v>
      </c>
      <c r="C31" s="24" t="s">
        <v>25</v>
      </c>
      <c r="D31" s="34">
        <f>D16</f>
        <v>100</v>
      </c>
      <c r="E31" s="24" t="s">
        <v>18</v>
      </c>
      <c r="F31" s="34">
        <f>F16</f>
        <v>1</v>
      </c>
      <c r="I31" s="63"/>
    </row>
    <row r="32" spans="1:9" ht="12.75">
      <c r="A32" s="26" t="s">
        <v>29</v>
      </c>
      <c r="C32" s="8" t="s">
        <v>16</v>
      </c>
      <c r="D32" s="27">
        <f>D17</f>
        <v>550</v>
      </c>
      <c r="E32" s="8" t="s">
        <v>21</v>
      </c>
      <c r="F32" s="42">
        <f>F17</f>
        <v>50000</v>
      </c>
      <c r="I32" s="63"/>
    </row>
    <row r="33" spans="1:9" ht="12.75">
      <c r="A33" s="28" t="s">
        <v>30</v>
      </c>
      <c r="C33" s="8" t="s">
        <v>20</v>
      </c>
      <c r="D33" s="41">
        <f>D31*D32</f>
        <v>55000</v>
      </c>
      <c r="E33" s="8" t="s">
        <v>20</v>
      </c>
      <c r="F33" s="41">
        <f>F31*F32</f>
        <v>50000</v>
      </c>
      <c r="I33" s="63"/>
    </row>
    <row r="34" spans="3:9" ht="12.75">
      <c r="C34" s="6" t="s">
        <v>17</v>
      </c>
      <c r="D34" s="29">
        <f>D31*(D32/100)*D24</f>
        <v>77825</v>
      </c>
      <c r="E34" s="6" t="s">
        <v>19</v>
      </c>
      <c r="F34" s="29">
        <f>F31*(F32/100)*F28</f>
        <v>7840</v>
      </c>
      <c r="I34" s="63"/>
    </row>
    <row r="35" ht="12.75">
      <c r="I35" s="63"/>
    </row>
    <row r="36" spans="3:9" ht="12.75">
      <c r="C36" s="24" t="s">
        <v>22</v>
      </c>
      <c r="D36" s="30">
        <f>D34+F34</f>
        <v>85665</v>
      </c>
      <c r="E36" s="2" t="s">
        <v>34</v>
      </c>
      <c r="I36" s="63"/>
    </row>
    <row r="37" spans="3:9" ht="12.75">
      <c r="C37" s="6" t="s">
        <v>23</v>
      </c>
      <c r="D37" s="31">
        <f>D36/(D33/100)</f>
        <v>155.75454545454545</v>
      </c>
      <c r="I37" s="63"/>
    </row>
  </sheetData>
  <mergeCells count="7">
    <mergeCell ref="C2:D2"/>
    <mergeCell ref="E2:F2"/>
    <mergeCell ref="A3:B3"/>
    <mergeCell ref="I24:I37"/>
    <mergeCell ref="I3:I7"/>
    <mergeCell ref="I9:I22"/>
    <mergeCell ref="G3:H3"/>
  </mergeCells>
  <printOptions/>
  <pageMargins left="0.75" right="0.75" top="1" bottom="1" header="0.5" footer="0.5"/>
  <pageSetup horizontalDpi="600" verticalDpi="600" orientation="landscape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7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G14" sqref="G14"/>
    </sheetView>
  </sheetViews>
  <sheetFormatPr defaultColWidth="9.140625" defaultRowHeight="12.75"/>
  <cols>
    <col min="1" max="1" width="8.8515625" style="2" customWidth="1"/>
    <col min="2" max="2" width="10.7109375" style="2" customWidth="1"/>
    <col min="3" max="3" width="20.7109375" style="2" customWidth="1"/>
    <col min="4" max="4" width="9.140625" style="2" customWidth="1"/>
    <col min="5" max="5" width="20.7109375" style="2" customWidth="1"/>
    <col min="6" max="16384" width="9.140625" style="2" customWidth="1"/>
  </cols>
  <sheetData>
    <row r="1" ht="5.25" customHeight="1"/>
    <row r="2" spans="1:8" ht="15.75" thickBot="1">
      <c r="A2" s="3"/>
      <c r="B2" s="4"/>
      <c r="C2" s="64" t="s">
        <v>4</v>
      </c>
      <c r="D2" s="65"/>
      <c r="E2" s="64" t="s">
        <v>5</v>
      </c>
      <c r="F2" s="65"/>
      <c r="G2" s="5"/>
      <c r="H2" s="3"/>
    </row>
    <row r="3" spans="1:9" ht="12.75">
      <c r="A3" s="59" t="s">
        <v>0</v>
      </c>
      <c r="B3" s="60"/>
      <c r="C3" s="6" t="s">
        <v>1</v>
      </c>
      <c r="D3" s="7" t="s">
        <v>2</v>
      </c>
      <c r="E3" s="6" t="s">
        <v>1</v>
      </c>
      <c r="F3" s="7" t="s">
        <v>2</v>
      </c>
      <c r="G3" s="59" t="s">
        <v>3</v>
      </c>
      <c r="H3" s="60"/>
      <c r="I3" s="61">
        <v>1</v>
      </c>
    </row>
    <row r="4" spans="1:10" ht="12.75">
      <c r="A4" s="8" t="s">
        <v>6</v>
      </c>
      <c r="B4" s="9">
        <v>40831</v>
      </c>
      <c r="C4" s="2" t="s">
        <v>49</v>
      </c>
      <c r="D4" s="48">
        <f>F4+G4</f>
        <v>7.6</v>
      </c>
      <c r="E4" s="11" t="s">
        <v>41</v>
      </c>
      <c r="F4" s="38">
        <v>8</v>
      </c>
      <c r="G4" s="39">
        <v>-0.4</v>
      </c>
      <c r="H4" s="12" t="s">
        <v>8</v>
      </c>
      <c r="I4" s="61"/>
      <c r="J4" s="2" t="s">
        <v>61</v>
      </c>
    </row>
    <row r="5" spans="1:10" ht="12.75">
      <c r="A5" s="8"/>
      <c r="B5" s="33"/>
      <c r="C5" s="8" t="s">
        <v>45</v>
      </c>
      <c r="D5" s="35">
        <f>F5+G4+F6</f>
        <v>6.8</v>
      </c>
      <c r="E5" s="45" t="s">
        <v>43</v>
      </c>
      <c r="F5" s="38">
        <v>8</v>
      </c>
      <c r="G5" s="44"/>
      <c r="H5" s="12"/>
      <c r="I5" s="61"/>
      <c r="J5" s="2" t="s">
        <v>60</v>
      </c>
    </row>
    <row r="6" spans="1:10" ht="12.75">
      <c r="A6" s="8"/>
      <c r="B6" s="33"/>
      <c r="C6" s="8" t="s">
        <v>48</v>
      </c>
      <c r="D6" s="43"/>
      <c r="E6" s="45" t="s">
        <v>44</v>
      </c>
      <c r="F6" s="38">
        <v>-0.8</v>
      </c>
      <c r="G6" s="44"/>
      <c r="H6" s="12"/>
      <c r="I6" s="61"/>
      <c r="J6" s="2" t="s">
        <v>59</v>
      </c>
    </row>
    <row r="7" spans="1:9" ht="12.75">
      <c r="A7" s="6"/>
      <c r="B7" s="7"/>
      <c r="C7" s="8" t="s">
        <v>44</v>
      </c>
      <c r="D7" s="43"/>
      <c r="E7" s="13" t="s">
        <v>42</v>
      </c>
      <c r="F7" s="7"/>
      <c r="G7" s="6"/>
      <c r="H7" s="7"/>
      <c r="I7" s="61"/>
    </row>
    <row r="8" spans="1:8" ht="4.5" customHeight="1" thickBot="1">
      <c r="A8" s="8"/>
      <c r="B8" s="14"/>
      <c r="C8" s="14"/>
      <c r="D8" s="14"/>
      <c r="E8" s="15"/>
      <c r="F8" s="14"/>
      <c r="G8" s="53"/>
      <c r="H8" s="14"/>
    </row>
    <row r="9" spans="1:10" ht="13.5" thickTop="1">
      <c r="A9" s="16" t="s">
        <v>31</v>
      </c>
      <c r="B9" s="17">
        <v>39264</v>
      </c>
      <c r="C9" s="16" t="s">
        <v>10</v>
      </c>
      <c r="D9" s="49">
        <f>F9+G9</f>
        <v>9.1</v>
      </c>
      <c r="E9" s="16" t="str">
        <f>E4</f>
        <v>JUL KC Wheat @</v>
      </c>
      <c r="F9" s="36">
        <v>9.5</v>
      </c>
      <c r="G9" s="40">
        <f>G4+G14</f>
        <v>-0.4</v>
      </c>
      <c r="H9" s="18" t="s">
        <v>9</v>
      </c>
      <c r="I9" s="62">
        <v>2</v>
      </c>
      <c r="J9" s="2" t="s">
        <v>63</v>
      </c>
    </row>
    <row r="10" spans="1:9" ht="12.75">
      <c r="A10" s="8"/>
      <c r="B10" s="33"/>
      <c r="C10" s="19" t="s">
        <v>36</v>
      </c>
      <c r="D10" s="43"/>
      <c r="E10" s="45" t="s">
        <v>43</v>
      </c>
      <c r="F10" s="43">
        <f>F5</f>
        <v>8</v>
      </c>
      <c r="G10" s="44"/>
      <c r="H10" s="12"/>
      <c r="I10" s="62"/>
    </row>
    <row r="11" spans="1:9" ht="12.75">
      <c r="A11" s="8"/>
      <c r="B11" s="33"/>
      <c r="C11" s="8"/>
      <c r="D11" s="43"/>
      <c r="E11" s="45" t="s">
        <v>44</v>
      </c>
      <c r="F11" s="43">
        <f>MAX(F10-F9,0)</f>
        <v>0</v>
      </c>
      <c r="G11" s="44"/>
      <c r="H11" s="12"/>
      <c r="I11" s="62"/>
    </row>
    <row r="12" spans="1:9" ht="12.75">
      <c r="A12" s="8"/>
      <c r="B12" s="12"/>
      <c r="D12" s="12"/>
      <c r="E12" s="19" t="s">
        <v>46</v>
      </c>
      <c r="F12" s="12"/>
      <c r="G12" s="8"/>
      <c r="H12" s="12"/>
      <c r="I12" s="62"/>
    </row>
    <row r="13" spans="1:9" ht="12.75">
      <c r="A13" s="6"/>
      <c r="B13" s="7"/>
      <c r="C13" s="8"/>
      <c r="D13" s="20"/>
      <c r="E13" s="6" t="s">
        <v>13</v>
      </c>
      <c r="F13" s="31">
        <f>F6+F11</f>
        <v>-0.8</v>
      </c>
      <c r="G13" s="6"/>
      <c r="H13" s="7"/>
      <c r="I13" s="62"/>
    </row>
    <row r="14" spans="3:10" ht="12.75">
      <c r="C14" s="1" t="s">
        <v>7</v>
      </c>
      <c r="D14" s="37">
        <f>D9+F13</f>
        <v>8.299999999999999</v>
      </c>
      <c r="E14" s="21"/>
      <c r="F14" s="22"/>
      <c r="G14" s="51">
        <v>0</v>
      </c>
      <c r="H14" s="22" t="s">
        <v>27</v>
      </c>
      <c r="I14" s="62"/>
      <c r="J14" s="2" t="s">
        <v>54</v>
      </c>
    </row>
    <row r="15" ht="6" customHeight="1">
      <c r="I15" s="62"/>
    </row>
    <row r="16" spans="1:10" ht="12.75">
      <c r="A16" s="23" t="s">
        <v>28</v>
      </c>
      <c r="C16" s="24" t="s">
        <v>37</v>
      </c>
      <c r="D16" s="25">
        <v>500</v>
      </c>
      <c r="E16" s="24" t="s">
        <v>18</v>
      </c>
      <c r="F16" s="25">
        <v>2</v>
      </c>
      <c r="I16" s="62"/>
      <c r="J16" s="2" t="s">
        <v>57</v>
      </c>
    </row>
    <row r="17" spans="1:10" ht="12.75">
      <c r="A17" s="26" t="s">
        <v>29</v>
      </c>
      <c r="C17" s="8" t="s">
        <v>38</v>
      </c>
      <c r="D17" s="10">
        <v>25</v>
      </c>
      <c r="E17" s="8" t="s">
        <v>39</v>
      </c>
      <c r="F17" s="10">
        <v>5000</v>
      </c>
      <c r="I17" s="62"/>
      <c r="J17" s="2" t="s">
        <v>58</v>
      </c>
    </row>
    <row r="18" spans="1:9" ht="12.75">
      <c r="A18" s="28" t="s">
        <v>30</v>
      </c>
      <c r="C18" s="8" t="s">
        <v>40</v>
      </c>
      <c r="D18" s="41">
        <f>D16*D17</f>
        <v>12500</v>
      </c>
      <c r="E18" s="8" t="s">
        <v>40</v>
      </c>
      <c r="F18" s="41">
        <f>F16*F17</f>
        <v>10000</v>
      </c>
      <c r="I18" s="62"/>
    </row>
    <row r="19" spans="3:9" ht="12.75">
      <c r="C19" s="6" t="s">
        <v>17</v>
      </c>
      <c r="D19" s="29">
        <f>D16*D17*D9</f>
        <v>113750</v>
      </c>
      <c r="E19" s="6" t="s">
        <v>47</v>
      </c>
      <c r="F19" s="29">
        <f>F16*F17*F13</f>
        <v>-8000</v>
      </c>
      <c r="I19" s="62"/>
    </row>
    <row r="20" ht="12.75">
      <c r="I20" s="62"/>
    </row>
    <row r="21" spans="3:9" ht="12.75">
      <c r="C21" s="24" t="s">
        <v>22</v>
      </c>
      <c r="D21" s="30">
        <f>D19+F19</f>
        <v>105750</v>
      </c>
      <c r="E21" s="2" t="s">
        <v>33</v>
      </c>
      <c r="I21" s="62"/>
    </row>
    <row r="22" spans="3:9" ht="12.75">
      <c r="C22" s="6" t="s">
        <v>23</v>
      </c>
      <c r="D22" s="31">
        <f>D21/D18</f>
        <v>8.46</v>
      </c>
      <c r="I22" s="62"/>
    </row>
    <row r="23" spans="1:2" ht="5.25" customHeight="1" thickBot="1">
      <c r="A23" s="32"/>
      <c r="B23" s="32"/>
    </row>
    <row r="24" spans="1:10" ht="13.5" thickTop="1">
      <c r="A24" s="8" t="s">
        <v>32</v>
      </c>
      <c r="B24" s="33">
        <f>B9</f>
        <v>39264</v>
      </c>
      <c r="C24" s="16" t="s">
        <v>10</v>
      </c>
      <c r="D24" s="49">
        <f>F24+G24</f>
        <v>5.6</v>
      </c>
      <c r="E24" s="16" t="str">
        <f>E4</f>
        <v>JUL KC Wheat @</v>
      </c>
      <c r="F24" s="36">
        <v>6</v>
      </c>
      <c r="G24" s="40">
        <f>G4+G29</f>
        <v>-0.4</v>
      </c>
      <c r="H24" s="18" t="s">
        <v>9</v>
      </c>
      <c r="I24" s="63">
        <v>3</v>
      </c>
      <c r="J24" s="2" t="s">
        <v>62</v>
      </c>
    </row>
    <row r="25" spans="1:9" ht="12.75">
      <c r="A25" s="8"/>
      <c r="B25" s="33"/>
      <c r="C25" s="19" t="s">
        <v>36</v>
      </c>
      <c r="D25" s="43"/>
      <c r="E25" s="45" t="s">
        <v>43</v>
      </c>
      <c r="F25" s="43">
        <f>F5</f>
        <v>8</v>
      </c>
      <c r="G25" s="44"/>
      <c r="H25" s="12"/>
      <c r="I25" s="63"/>
    </row>
    <row r="26" spans="1:9" ht="12.75">
      <c r="A26" s="8"/>
      <c r="B26" s="33"/>
      <c r="C26" s="8"/>
      <c r="D26" s="43"/>
      <c r="E26" s="45" t="s">
        <v>44</v>
      </c>
      <c r="F26" s="43">
        <f>MAX(F25-F24,0)</f>
        <v>2</v>
      </c>
      <c r="G26" s="44"/>
      <c r="H26" s="12"/>
      <c r="I26" s="63"/>
    </row>
    <row r="27" spans="1:9" ht="12.75">
      <c r="A27" s="8"/>
      <c r="B27" s="12"/>
      <c r="D27" s="12"/>
      <c r="E27" s="19" t="s">
        <v>46</v>
      </c>
      <c r="F27" s="12"/>
      <c r="G27" s="8"/>
      <c r="H27" s="12"/>
      <c r="I27" s="63"/>
    </row>
    <row r="28" spans="1:9" ht="12.75">
      <c r="A28" s="6"/>
      <c r="B28" s="7"/>
      <c r="C28" s="8"/>
      <c r="D28" s="20"/>
      <c r="E28" s="6" t="s">
        <v>13</v>
      </c>
      <c r="F28" s="31">
        <f>F6+F26</f>
        <v>1.2</v>
      </c>
      <c r="G28" s="6"/>
      <c r="H28" s="7"/>
      <c r="I28" s="63"/>
    </row>
    <row r="29" spans="3:9" ht="12.75">
      <c r="C29" s="1" t="s">
        <v>7</v>
      </c>
      <c r="D29" s="37">
        <f>D24+F28</f>
        <v>6.8</v>
      </c>
      <c r="E29" s="21"/>
      <c r="F29" s="22"/>
      <c r="G29" s="52">
        <f>G14</f>
        <v>0</v>
      </c>
      <c r="H29" s="22" t="s">
        <v>27</v>
      </c>
      <c r="I29" s="63"/>
    </row>
    <row r="30" ht="6" customHeight="1">
      <c r="I30" s="63"/>
    </row>
    <row r="31" spans="1:9" ht="12.75">
      <c r="A31" s="23" t="s">
        <v>28</v>
      </c>
      <c r="C31" s="24" t="s">
        <v>37</v>
      </c>
      <c r="D31" s="34">
        <f>D16</f>
        <v>500</v>
      </c>
      <c r="E31" s="24" t="s">
        <v>18</v>
      </c>
      <c r="F31" s="34">
        <f>F16</f>
        <v>2</v>
      </c>
      <c r="I31" s="63"/>
    </row>
    <row r="32" spans="1:9" ht="12.75">
      <c r="A32" s="26" t="s">
        <v>29</v>
      </c>
      <c r="C32" s="8" t="s">
        <v>38</v>
      </c>
      <c r="D32" s="27">
        <f>D17</f>
        <v>25</v>
      </c>
      <c r="E32" s="8" t="s">
        <v>39</v>
      </c>
      <c r="F32" s="27">
        <f>F17</f>
        <v>5000</v>
      </c>
      <c r="I32" s="63"/>
    </row>
    <row r="33" spans="1:9" ht="12.75">
      <c r="A33" s="28" t="s">
        <v>30</v>
      </c>
      <c r="C33" s="8" t="s">
        <v>40</v>
      </c>
      <c r="D33" s="41">
        <f>D31*D32</f>
        <v>12500</v>
      </c>
      <c r="E33" s="8" t="s">
        <v>40</v>
      </c>
      <c r="F33" s="41">
        <f>F31*F32</f>
        <v>10000</v>
      </c>
      <c r="I33" s="63"/>
    </row>
    <row r="34" spans="3:9" ht="12.75">
      <c r="C34" s="6" t="s">
        <v>17</v>
      </c>
      <c r="D34" s="29">
        <f>D31*D32*D24</f>
        <v>70000</v>
      </c>
      <c r="E34" s="6" t="s">
        <v>47</v>
      </c>
      <c r="F34" s="29">
        <f>F31*F32*F28</f>
        <v>12000</v>
      </c>
      <c r="I34" s="63"/>
    </row>
    <row r="35" ht="12.75">
      <c r="I35" s="63"/>
    </row>
    <row r="36" spans="3:9" ht="12.75">
      <c r="C36" s="24" t="s">
        <v>22</v>
      </c>
      <c r="D36" s="30">
        <f>D34+F34</f>
        <v>82000</v>
      </c>
      <c r="E36" s="2" t="s">
        <v>34</v>
      </c>
      <c r="I36" s="63"/>
    </row>
    <row r="37" spans="3:9" ht="12.75">
      <c r="C37" s="6" t="s">
        <v>23</v>
      </c>
      <c r="D37" s="31">
        <f>D36/D33</f>
        <v>6.56</v>
      </c>
      <c r="I37" s="63"/>
    </row>
  </sheetData>
  <mergeCells count="7">
    <mergeCell ref="C2:D2"/>
    <mergeCell ref="E2:F2"/>
    <mergeCell ref="A3:B3"/>
    <mergeCell ref="I24:I37"/>
    <mergeCell ref="I3:I7"/>
    <mergeCell ref="I9:I22"/>
    <mergeCell ref="G3:H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DARE - Colorado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R. Koontz</dc:creator>
  <cp:keywords/>
  <dc:description/>
  <cp:lastModifiedBy>Stephen R. Koontz</cp:lastModifiedBy>
  <cp:lastPrinted>2011-03-25T14:12:45Z</cp:lastPrinted>
  <dcterms:created xsi:type="dcterms:W3CDTF">2007-01-29T17:40:39Z</dcterms:created>
  <dcterms:modified xsi:type="dcterms:W3CDTF">2012-06-28T15:24:12Z</dcterms:modified>
  <cp:category/>
  <cp:version/>
  <cp:contentType/>
  <cp:contentStatus/>
</cp:coreProperties>
</file>