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ata" sheetId="1" r:id="rId1"/>
    <sheet name="Fed" sheetId="2" r:id="rId2"/>
    <sheet name="Feeder TX" sheetId="3" r:id="rId3"/>
    <sheet name="Feeder OK" sheetId="4" r:id="rId4"/>
    <sheet name="Feeder TXOK" sheetId="5" r:id="rId5"/>
    <sheet name="BasisCalc" sheetId="6" r:id="rId6"/>
  </sheets>
  <definedNames/>
  <calcPr fullCalcOnLoad="1"/>
</workbook>
</file>

<file path=xl/sharedStrings.xml><?xml version="1.0" encoding="utf-8"?>
<sst xmlns="http://schemas.openxmlformats.org/spreadsheetml/2006/main" count="40" uniqueCount="33">
  <si>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</si>
  <si>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</si>
  <si>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</si>
  <si>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</si>
  <si>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</si>
  <si>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</si>
  <si>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</si>
  <si>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</si>
  <si>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</si>
  <si>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</si>
  <si>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</si>
  <si>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</si>
  <si>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7-8S</t>
  </si>
  <si>
    <t>6-7S</t>
  </si>
  <si>
    <t>5-6S</t>
  </si>
  <si>
    <t>4-5S</t>
  </si>
  <si>
    <t>Price</t>
  </si>
  <si>
    <t>Weight</t>
  </si>
  <si>
    <t>Revenue</t>
  </si>
  <si>
    <t>Out</t>
  </si>
  <si>
    <t>In</t>
  </si>
  <si>
    <t>Gain</t>
  </si>
  <si>
    <t>Feed</t>
  </si>
  <si>
    <t>Cost</t>
  </si>
  <si>
    <t>Margin</t>
  </si>
  <si>
    <t>Basis</t>
  </si>
  <si>
    <t>MCFeed</t>
  </si>
  <si>
    <t>KS</t>
  </si>
  <si>
    <t>FedS</t>
  </si>
  <si>
    <t>TX</t>
  </si>
  <si>
    <t>OK</t>
  </si>
  <si>
    <t>Texas, Oklahoma &amp; Kansas Fed Cattle (Steers) and Feeder Cattle (Steers) Basis from LMIC</t>
  </si>
  <si>
    <t>+/-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</si>
</sst>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2" borderId="0" xfId="0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0" fillId="0" borderId="0" xfId="0" applyAlignment="1" quotePrefix="1">
      <alignment/>
    </xf>
    <xf numFmtId="2" fontId="0" fillId="2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"/>
                <a:ea typeface="Arial"/>
                <a:cs typeface="Arial"/>
              </a:rPr>
              <a:t>Fed Cattle Basis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Data!$B$2:$B$3</c:f>
              <c:strCache>
                <c:ptCount val="1"/>
                <c:pt idx="0">
                  <c:v>TX FedS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Data!$B$4:$B$15</c:f>
              <c:numCache>
                <c:ptCount val="12"/>
                <c:pt idx="0">
                  <c:v>-0.89</c:v>
                </c:pt>
                <c:pt idx="1">
                  <c:v>-0.88</c:v>
                </c:pt>
                <c:pt idx="2">
                  <c:v>-0.21</c:v>
                </c:pt>
                <c:pt idx="3">
                  <c:v>0.07</c:v>
                </c:pt>
                <c:pt idx="4">
                  <c:v>2.73</c:v>
                </c:pt>
                <c:pt idx="5">
                  <c:v>1.13</c:v>
                </c:pt>
                <c:pt idx="6">
                  <c:v>-1.24</c:v>
                </c:pt>
                <c:pt idx="7">
                  <c:v>-1.13</c:v>
                </c:pt>
                <c:pt idx="8">
                  <c:v>-1.47</c:v>
                </c:pt>
                <c:pt idx="9">
                  <c:v>-0.18</c:v>
                </c:pt>
                <c:pt idx="10">
                  <c:v>0.41</c:v>
                </c:pt>
                <c:pt idx="11">
                  <c:v>0.44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Data!$C$2:$C$3</c:f>
              <c:strCache>
                <c:ptCount val="1"/>
                <c:pt idx="0">
                  <c:v>KS FedS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Data!$C$4:$C$15</c:f>
              <c:numCache>
                <c:ptCount val="12"/>
                <c:pt idx="0">
                  <c:v>-1.38</c:v>
                </c:pt>
                <c:pt idx="1">
                  <c:v>-1.23</c:v>
                </c:pt>
                <c:pt idx="2">
                  <c:v>-0.39</c:v>
                </c:pt>
                <c:pt idx="3">
                  <c:v>0.09</c:v>
                </c:pt>
                <c:pt idx="4">
                  <c:v>2.58</c:v>
                </c:pt>
                <c:pt idx="5">
                  <c:v>0.76</c:v>
                </c:pt>
                <c:pt idx="6">
                  <c:v>-1.38</c:v>
                </c:pt>
                <c:pt idx="7">
                  <c:v>-1.2</c:v>
                </c:pt>
                <c:pt idx="8">
                  <c:v>-1.51</c:v>
                </c:pt>
                <c:pt idx="9">
                  <c:v>-0.33</c:v>
                </c:pt>
                <c:pt idx="10">
                  <c:v>0.05</c:v>
                </c:pt>
                <c:pt idx="11">
                  <c:v>-0.41</c:v>
                </c:pt>
              </c:numCache>
            </c:numRef>
          </c:val>
          <c:smooth val="0"/>
        </c:ser>
        <c:marker val="1"/>
        <c:axId val="592315"/>
        <c:axId val="5330836"/>
      </c:lineChart>
      <c:catAx>
        <c:axId val="59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5330836"/>
        <c:crosses val="autoZero"/>
        <c:auto val="1"/>
        <c:lblOffset val="100"/>
        <c:noMultiLvlLbl val="0"/>
      </c:catAx>
      <c:valAx>
        <c:axId val="5330836"/>
        <c:scaling>
          <c:orientation val="minMax"/>
          <c:max val="4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 / cwt.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2315"/>
        <c:crossesAt val="1"/>
        <c:crossBetween val="between"/>
        <c:dispUnits/>
        <c:majorUnit val="0.2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1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"/>
                <a:ea typeface="Arial"/>
                <a:cs typeface="Arial"/>
              </a:rPr>
              <a:t>Feeder Cattle Basis - Amarillo TX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Data!$G$3</c:f>
              <c:strCache>
                <c:ptCount val="1"/>
                <c:pt idx="0">
                  <c:v>7-8S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Data!$G$4:$G$15</c:f>
              <c:numCache>
                <c:ptCount val="12"/>
                <c:pt idx="0">
                  <c:v>-1.13</c:v>
                </c:pt>
                <c:pt idx="1">
                  <c:v>-2.49</c:v>
                </c:pt>
                <c:pt idx="2">
                  <c:v>-1.83</c:v>
                </c:pt>
                <c:pt idx="3">
                  <c:v>-1.16</c:v>
                </c:pt>
                <c:pt idx="4">
                  <c:v>-0.53</c:v>
                </c:pt>
                <c:pt idx="5">
                  <c:v>-1.96</c:v>
                </c:pt>
                <c:pt idx="6">
                  <c:v>-1.7624999999999997</c:v>
                </c:pt>
                <c:pt idx="7">
                  <c:v>-0.02</c:v>
                </c:pt>
                <c:pt idx="8">
                  <c:v>-4.75</c:v>
                </c:pt>
                <c:pt idx="9">
                  <c:v>-7.76</c:v>
                </c:pt>
                <c:pt idx="10">
                  <c:v>-6.58</c:v>
                </c:pt>
                <c:pt idx="11">
                  <c:v>-4.74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Data!$H$3</c:f>
              <c:strCache>
                <c:ptCount val="1"/>
                <c:pt idx="0">
                  <c:v>6-7S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Data!$H$4:$H$15</c:f>
              <c:numCache>
                <c:ptCount val="12"/>
                <c:pt idx="0">
                  <c:v>0.59</c:v>
                </c:pt>
                <c:pt idx="1">
                  <c:v>3.93</c:v>
                </c:pt>
                <c:pt idx="2">
                  <c:v>6.03</c:v>
                </c:pt>
                <c:pt idx="3">
                  <c:v>5.51</c:v>
                </c:pt>
                <c:pt idx="4">
                  <c:v>2.56</c:v>
                </c:pt>
                <c:pt idx="5">
                  <c:v>1.24</c:v>
                </c:pt>
                <c:pt idx="6">
                  <c:v>-1.9349999999999998</c:v>
                </c:pt>
                <c:pt idx="7">
                  <c:v>-1.55</c:v>
                </c:pt>
                <c:pt idx="8">
                  <c:v>-4.46</c:v>
                </c:pt>
                <c:pt idx="9">
                  <c:v>-5.93</c:v>
                </c:pt>
                <c:pt idx="10">
                  <c:v>-4.43</c:v>
                </c:pt>
                <c:pt idx="11">
                  <c:v>-3.73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Data!$I$3</c:f>
              <c:strCache>
                <c:ptCount val="1"/>
                <c:pt idx="0">
                  <c:v>5-6S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Data!$I$4:$I$15</c:f>
              <c:numCache>
                <c:ptCount val="12"/>
                <c:pt idx="0">
                  <c:v>6.35</c:v>
                </c:pt>
                <c:pt idx="1">
                  <c:v>13.23</c:v>
                </c:pt>
                <c:pt idx="2">
                  <c:v>14.22</c:v>
                </c:pt>
                <c:pt idx="3">
                  <c:v>13.83</c:v>
                </c:pt>
                <c:pt idx="4">
                  <c:v>10.08</c:v>
                </c:pt>
                <c:pt idx="5">
                  <c:v>9.04</c:v>
                </c:pt>
                <c:pt idx="6">
                  <c:v>4.11</c:v>
                </c:pt>
                <c:pt idx="7">
                  <c:v>3.1574999999999998</c:v>
                </c:pt>
                <c:pt idx="8">
                  <c:v>3.15</c:v>
                </c:pt>
                <c:pt idx="9">
                  <c:v>-0.44</c:v>
                </c:pt>
                <c:pt idx="10">
                  <c:v>3.72</c:v>
                </c:pt>
                <c:pt idx="11">
                  <c:v>1.36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Data!$J$3</c:f>
              <c:strCache>
                <c:ptCount val="1"/>
                <c:pt idx="0">
                  <c:v>4-5S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Data!$J$4:$J$15</c:f>
              <c:numCache>
                <c:ptCount val="12"/>
                <c:pt idx="0">
                  <c:v>18.55</c:v>
                </c:pt>
                <c:pt idx="1">
                  <c:v>22.73</c:v>
                </c:pt>
                <c:pt idx="2">
                  <c:v>28.72</c:v>
                </c:pt>
                <c:pt idx="3">
                  <c:v>26.7</c:v>
                </c:pt>
                <c:pt idx="4">
                  <c:v>20.49</c:v>
                </c:pt>
                <c:pt idx="5">
                  <c:v>15.48</c:v>
                </c:pt>
                <c:pt idx="6">
                  <c:v>15.39</c:v>
                </c:pt>
                <c:pt idx="7">
                  <c:v>17.56</c:v>
                </c:pt>
                <c:pt idx="8">
                  <c:v>16.81</c:v>
                </c:pt>
                <c:pt idx="9">
                  <c:v>13.89</c:v>
                </c:pt>
                <c:pt idx="10">
                  <c:v>15.18</c:v>
                </c:pt>
                <c:pt idx="11">
                  <c:v>16.81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Data!$K$3</c:f>
              <c:strCache>
                <c:ptCount val="1"/>
                <c:pt idx="0">
                  <c:v>7-8S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(Data!$G$16,Data!$G$16,Data!$G$16,Data!$G$16,Data!$G$16,Data!$G$16,Data!$G$16,Data!$G$16,Data!$G$16,Data!$G$16,Data!$G$16,Data!$G$16)</c:f>
              <c:numCache>
                <c:ptCount val="12"/>
                <c:pt idx="0">
                  <c:v>-2.892708333333333</c:v>
                </c:pt>
                <c:pt idx="1">
                  <c:v>-2.892708333333333</c:v>
                </c:pt>
                <c:pt idx="2">
                  <c:v>-2.892708333333333</c:v>
                </c:pt>
                <c:pt idx="3">
                  <c:v>-2.892708333333333</c:v>
                </c:pt>
                <c:pt idx="4">
                  <c:v>-2.892708333333333</c:v>
                </c:pt>
                <c:pt idx="5">
                  <c:v>-2.892708333333333</c:v>
                </c:pt>
                <c:pt idx="6">
                  <c:v>-2.892708333333333</c:v>
                </c:pt>
                <c:pt idx="7">
                  <c:v>-2.892708333333333</c:v>
                </c:pt>
                <c:pt idx="8">
                  <c:v>-2.892708333333333</c:v>
                </c:pt>
                <c:pt idx="9">
                  <c:v>-2.892708333333333</c:v>
                </c:pt>
                <c:pt idx="10">
                  <c:v>-2.892708333333333</c:v>
                </c:pt>
                <c:pt idx="11">
                  <c:v>-2.892708333333333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Data!$L$3</c:f>
              <c:strCache>
                <c:ptCount val="1"/>
                <c:pt idx="0">
                  <c:v>6-7S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(Data!$H$16,Data!$H$16,Data!$H$16,Data!$H$16,Data!$H$16,Data!$H$16,Data!$H$16,Data!$H$16,Data!$H$16,Data!$H$16,Data!$H$16,Data!$H$16)</c:f>
              <c:numCache>
                <c:ptCount val="12"/>
                <c:pt idx="0">
                  <c:v>-0.18125000000000002</c:v>
                </c:pt>
                <c:pt idx="1">
                  <c:v>-0.18125000000000002</c:v>
                </c:pt>
                <c:pt idx="2">
                  <c:v>-0.18125000000000002</c:v>
                </c:pt>
                <c:pt idx="3">
                  <c:v>-0.18125000000000002</c:v>
                </c:pt>
                <c:pt idx="4">
                  <c:v>-0.18125000000000002</c:v>
                </c:pt>
                <c:pt idx="5">
                  <c:v>-0.18125000000000002</c:v>
                </c:pt>
                <c:pt idx="6">
                  <c:v>-0.18125000000000002</c:v>
                </c:pt>
                <c:pt idx="7">
                  <c:v>-0.18125000000000002</c:v>
                </c:pt>
                <c:pt idx="8">
                  <c:v>-0.18125000000000002</c:v>
                </c:pt>
                <c:pt idx="9">
                  <c:v>-0.18125000000000002</c:v>
                </c:pt>
                <c:pt idx="10">
                  <c:v>-0.18125000000000002</c:v>
                </c:pt>
                <c:pt idx="11">
                  <c:v>-0.18125000000000002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Data!$M$3</c:f>
              <c:strCache>
                <c:ptCount val="1"/>
                <c:pt idx="0">
                  <c:v>5-6S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(Data!$I$16,Data!$I$16,Data!$I$16,Data!$I$16,Data!$I$16,Data!$I$16,Data!$I$16,Data!$I$16,Data!$I$16,Data!$I$16,Data!$I$16,Data!$I$16)</c:f>
              <c:numCache>
                <c:ptCount val="12"/>
                <c:pt idx="0">
                  <c:v>6.817291666666667</c:v>
                </c:pt>
                <c:pt idx="1">
                  <c:v>6.817291666666667</c:v>
                </c:pt>
                <c:pt idx="2">
                  <c:v>6.817291666666667</c:v>
                </c:pt>
                <c:pt idx="3">
                  <c:v>6.817291666666667</c:v>
                </c:pt>
                <c:pt idx="4">
                  <c:v>6.817291666666667</c:v>
                </c:pt>
                <c:pt idx="5">
                  <c:v>6.817291666666667</c:v>
                </c:pt>
                <c:pt idx="6">
                  <c:v>6.817291666666667</c:v>
                </c:pt>
                <c:pt idx="7">
                  <c:v>6.817291666666667</c:v>
                </c:pt>
                <c:pt idx="8">
                  <c:v>6.817291666666667</c:v>
                </c:pt>
                <c:pt idx="9">
                  <c:v>6.817291666666667</c:v>
                </c:pt>
                <c:pt idx="10">
                  <c:v>6.817291666666667</c:v>
                </c:pt>
                <c:pt idx="11">
                  <c:v>6.817291666666667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Data!$N$3</c:f>
              <c:strCache>
                <c:ptCount val="1"/>
                <c:pt idx="0">
                  <c:v>4-5S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(Data!$J$16,Data!$J$16,Data!$J$16,Data!$J$16,Data!$J$16,Data!$J$16,Data!$J$16,Data!$J$16,Data!$J$16,Data!$J$16,Data!$J$16,Data!$J$16)</c:f>
              <c:numCache>
                <c:ptCount val="12"/>
                <c:pt idx="0">
                  <c:v>19.025833333333335</c:v>
                </c:pt>
                <c:pt idx="1">
                  <c:v>19.025833333333335</c:v>
                </c:pt>
                <c:pt idx="2">
                  <c:v>19.025833333333335</c:v>
                </c:pt>
                <c:pt idx="3">
                  <c:v>19.025833333333335</c:v>
                </c:pt>
                <c:pt idx="4">
                  <c:v>19.025833333333335</c:v>
                </c:pt>
                <c:pt idx="5">
                  <c:v>19.025833333333335</c:v>
                </c:pt>
                <c:pt idx="6">
                  <c:v>19.025833333333335</c:v>
                </c:pt>
                <c:pt idx="7">
                  <c:v>19.025833333333335</c:v>
                </c:pt>
                <c:pt idx="8">
                  <c:v>19.025833333333335</c:v>
                </c:pt>
                <c:pt idx="9">
                  <c:v>19.025833333333335</c:v>
                </c:pt>
                <c:pt idx="10">
                  <c:v>19.025833333333335</c:v>
                </c:pt>
                <c:pt idx="11">
                  <c:v>19.025833333333335</c:v>
                </c:pt>
              </c:numCache>
            </c:numRef>
          </c:val>
          <c:smooth val="0"/>
        </c:ser>
        <c:marker val="1"/>
        <c:axId val="47977525"/>
        <c:axId val="29144542"/>
      </c:lineChart>
      <c:catAx>
        <c:axId val="4797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29144542"/>
        <c:crosses val="autoZero"/>
        <c:auto val="1"/>
        <c:lblOffset val="100"/>
        <c:noMultiLvlLbl val="0"/>
      </c:catAx>
      <c:valAx>
        <c:axId val="29144542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 / cwt.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977525"/>
        <c:crossesAt val="1"/>
        <c:crossBetween val="between"/>
        <c:dispUnits/>
        <c:majorUnit val="2.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1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"/>
                <a:ea typeface="Arial"/>
                <a:cs typeface="Arial"/>
              </a:rPr>
              <a:t>Feeder Cattle Basis - Oklahoma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Data!$G$3</c:f>
              <c:strCache>
                <c:ptCount val="1"/>
                <c:pt idx="0">
                  <c:v>7-8S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Data!$K$4:$K$15</c:f>
              <c:numCache>
                <c:ptCount val="12"/>
                <c:pt idx="0">
                  <c:v>-0.11</c:v>
                </c:pt>
                <c:pt idx="1">
                  <c:v>-0.13</c:v>
                </c:pt>
                <c:pt idx="2">
                  <c:v>0.9</c:v>
                </c:pt>
                <c:pt idx="3">
                  <c:v>1.94</c:v>
                </c:pt>
                <c:pt idx="4">
                  <c:v>1.85</c:v>
                </c:pt>
                <c:pt idx="5">
                  <c:v>0.94</c:v>
                </c:pt>
                <c:pt idx="6">
                  <c:v>-0.03</c:v>
                </c:pt>
                <c:pt idx="7">
                  <c:v>0.91</c:v>
                </c:pt>
                <c:pt idx="8">
                  <c:v>1.12</c:v>
                </c:pt>
                <c:pt idx="9">
                  <c:v>0.78</c:v>
                </c:pt>
                <c:pt idx="10">
                  <c:v>1.6</c:v>
                </c:pt>
                <c:pt idx="11">
                  <c:v>1.28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Data!$H$3</c:f>
              <c:strCache>
                <c:ptCount val="1"/>
                <c:pt idx="0">
                  <c:v>6-7S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Data!$L$4:$L$15</c:f>
              <c:numCache>
                <c:ptCount val="12"/>
                <c:pt idx="0">
                  <c:v>4.11</c:v>
                </c:pt>
                <c:pt idx="1">
                  <c:v>7.6</c:v>
                </c:pt>
                <c:pt idx="2">
                  <c:v>11.66</c:v>
                </c:pt>
                <c:pt idx="3">
                  <c:v>10.93</c:v>
                </c:pt>
                <c:pt idx="4">
                  <c:v>9.54</c:v>
                </c:pt>
                <c:pt idx="5">
                  <c:v>5.73</c:v>
                </c:pt>
                <c:pt idx="6">
                  <c:v>4.15</c:v>
                </c:pt>
                <c:pt idx="7">
                  <c:v>4.86</c:v>
                </c:pt>
                <c:pt idx="8">
                  <c:v>4.97</c:v>
                </c:pt>
                <c:pt idx="9">
                  <c:v>3.57</c:v>
                </c:pt>
                <c:pt idx="10">
                  <c:v>2.99</c:v>
                </c:pt>
                <c:pt idx="11">
                  <c:v>3.65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Data!$I$3</c:f>
              <c:strCache>
                <c:ptCount val="1"/>
                <c:pt idx="0">
                  <c:v>5-6S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Data!$M$4:$M$15</c:f>
              <c:numCache>
                <c:ptCount val="12"/>
                <c:pt idx="0">
                  <c:v>14.77</c:v>
                </c:pt>
                <c:pt idx="1">
                  <c:v>18.43</c:v>
                </c:pt>
                <c:pt idx="2">
                  <c:v>21.01</c:v>
                </c:pt>
                <c:pt idx="3">
                  <c:v>20.38</c:v>
                </c:pt>
                <c:pt idx="4">
                  <c:v>18.05</c:v>
                </c:pt>
                <c:pt idx="5">
                  <c:v>13.13</c:v>
                </c:pt>
                <c:pt idx="6">
                  <c:v>9.55</c:v>
                </c:pt>
                <c:pt idx="7">
                  <c:v>8.47</c:v>
                </c:pt>
                <c:pt idx="8">
                  <c:v>7.69</c:v>
                </c:pt>
                <c:pt idx="9">
                  <c:v>9.15</c:v>
                </c:pt>
                <c:pt idx="10">
                  <c:v>11.56</c:v>
                </c:pt>
                <c:pt idx="11">
                  <c:v>12.14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Data!$J$3</c:f>
              <c:strCache>
                <c:ptCount val="1"/>
                <c:pt idx="0">
                  <c:v>4-5S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Data!$N$4:$N$15</c:f>
              <c:numCache>
                <c:ptCount val="12"/>
                <c:pt idx="0">
                  <c:v>24.06</c:v>
                </c:pt>
                <c:pt idx="1">
                  <c:v>28.95</c:v>
                </c:pt>
                <c:pt idx="2">
                  <c:v>29.33</c:v>
                </c:pt>
                <c:pt idx="3">
                  <c:v>28.65</c:v>
                </c:pt>
                <c:pt idx="4">
                  <c:v>26.19</c:v>
                </c:pt>
                <c:pt idx="5">
                  <c:v>21.63</c:v>
                </c:pt>
                <c:pt idx="6">
                  <c:v>17.21</c:v>
                </c:pt>
                <c:pt idx="7">
                  <c:v>15.95</c:v>
                </c:pt>
                <c:pt idx="8">
                  <c:v>17.57</c:v>
                </c:pt>
                <c:pt idx="9">
                  <c:v>18.8</c:v>
                </c:pt>
                <c:pt idx="10">
                  <c:v>23.72</c:v>
                </c:pt>
                <c:pt idx="11">
                  <c:v>23.92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Data!$K$3</c:f>
              <c:strCache>
                <c:ptCount val="1"/>
                <c:pt idx="0">
                  <c:v>7-8S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(Data!$K$16,Data!$K$16,Data!$K$16,Data!$K$16,Data!$K$16,Data!$K$16,Data!$K$16,Data!$K$16,Data!$K$16,Data!$K$16,Data!$K$16,Data!$K$16)</c:f>
              <c:numCache>
                <c:ptCount val="12"/>
                <c:pt idx="0">
                  <c:v>0.9208333333333333</c:v>
                </c:pt>
                <c:pt idx="1">
                  <c:v>0.9208333333333333</c:v>
                </c:pt>
                <c:pt idx="2">
                  <c:v>0.9208333333333333</c:v>
                </c:pt>
                <c:pt idx="3">
                  <c:v>0.9208333333333333</c:v>
                </c:pt>
                <c:pt idx="4">
                  <c:v>0.9208333333333333</c:v>
                </c:pt>
                <c:pt idx="5">
                  <c:v>0.9208333333333333</c:v>
                </c:pt>
                <c:pt idx="6">
                  <c:v>0.9208333333333333</c:v>
                </c:pt>
                <c:pt idx="7">
                  <c:v>0.9208333333333333</c:v>
                </c:pt>
                <c:pt idx="8">
                  <c:v>0.9208333333333333</c:v>
                </c:pt>
                <c:pt idx="9">
                  <c:v>0.9208333333333333</c:v>
                </c:pt>
                <c:pt idx="10">
                  <c:v>0.9208333333333333</c:v>
                </c:pt>
                <c:pt idx="11">
                  <c:v>0.9208333333333333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Data!$L$3</c:f>
              <c:strCache>
                <c:ptCount val="1"/>
                <c:pt idx="0">
                  <c:v>6-7S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(Data!$L$16,Data!$L$16,Data!$L$16,Data!$L$16,Data!$L$16,Data!$L$16,Data!$L$16,Data!$L$16,Data!$L$16,Data!$L$16,Data!$L$16,Data!$L$16)</c:f>
              <c:numCache>
                <c:ptCount val="12"/>
                <c:pt idx="0">
                  <c:v>6.146666666666666</c:v>
                </c:pt>
                <c:pt idx="1">
                  <c:v>6.146666666666666</c:v>
                </c:pt>
                <c:pt idx="2">
                  <c:v>6.146666666666666</c:v>
                </c:pt>
                <c:pt idx="3">
                  <c:v>6.146666666666666</c:v>
                </c:pt>
                <c:pt idx="4">
                  <c:v>6.146666666666666</c:v>
                </c:pt>
                <c:pt idx="5">
                  <c:v>6.146666666666666</c:v>
                </c:pt>
                <c:pt idx="6">
                  <c:v>6.146666666666666</c:v>
                </c:pt>
                <c:pt idx="7">
                  <c:v>6.146666666666666</c:v>
                </c:pt>
                <c:pt idx="8">
                  <c:v>6.146666666666666</c:v>
                </c:pt>
                <c:pt idx="9">
                  <c:v>6.146666666666666</c:v>
                </c:pt>
                <c:pt idx="10">
                  <c:v>6.146666666666666</c:v>
                </c:pt>
                <c:pt idx="11">
                  <c:v>6.146666666666666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Data!$M$3</c:f>
              <c:strCache>
                <c:ptCount val="1"/>
                <c:pt idx="0">
                  <c:v>5-6S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(Data!$M$16,Data!$M$16,Data!$M$16,Data!$M$16,Data!$M$16,Data!$M$16,Data!$M$16,Data!$M$16,Data!$M$16,Data!$M$16,Data!$M$16,Data!$M$16)</c:f>
              <c:numCache>
                <c:ptCount val="12"/>
                <c:pt idx="0">
                  <c:v>13.694166666666666</c:v>
                </c:pt>
                <c:pt idx="1">
                  <c:v>13.694166666666666</c:v>
                </c:pt>
                <c:pt idx="2">
                  <c:v>13.694166666666666</c:v>
                </c:pt>
                <c:pt idx="3">
                  <c:v>13.694166666666666</c:v>
                </c:pt>
                <c:pt idx="4">
                  <c:v>13.694166666666666</c:v>
                </c:pt>
                <c:pt idx="5">
                  <c:v>13.694166666666666</c:v>
                </c:pt>
                <c:pt idx="6">
                  <c:v>13.694166666666666</c:v>
                </c:pt>
                <c:pt idx="7">
                  <c:v>13.694166666666666</c:v>
                </c:pt>
                <c:pt idx="8">
                  <c:v>13.694166666666666</c:v>
                </c:pt>
                <c:pt idx="9">
                  <c:v>13.694166666666666</c:v>
                </c:pt>
                <c:pt idx="10">
                  <c:v>13.694166666666666</c:v>
                </c:pt>
                <c:pt idx="11">
                  <c:v>13.694166666666666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Data!$N$3</c:f>
              <c:strCache>
                <c:ptCount val="1"/>
                <c:pt idx="0">
                  <c:v>4-5S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(Data!$N$16,Data!$N$16,Data!$N$16,Data!$N$16,Data!$N$16,Data!$N$16,Data!$N$16,Data!$N$16,Data!$N$16,Data!$N$16,Data!$N$16,Data!$N$16)</c:f>
              <c:numCache>
                <c:ptCount val="12"/>
                <c:pt idx="0">
                  <c:v>22.998333333333335</c:v>
                </c:pt>
                <c:pt idx="1">
                  <c:v>22.998333333333335</c:v>
                </c:pt>
                <c:pt idx="2">
                  <c:v>22.998333333333335</c:v>
                </c:pt>
                <c:pt idx="3">
                  <c:v>22.998333333333335</c:v>
                </c:pt>
                <c:pt idx="4">
                  <c:v>22.998333333333335</c:v>
                </c:pt>
                <c:pt idx="5">
                  <c:v>22.998333333333335</c:v>
                </c:pt>
                <c:pt idx="6">
                  <c:v>22.998333333333335</c:v>
                </c:pt>
                <c:pt idx="7">
                  <c:v>22.998333333333335</c:v>
                </c:pt>
                <c:pt idx="8">
                  <c:v>22.998333333333335</c:v>
                </c:pt>
                <c:pt idx="9">
                  <c:v>22.998333333333335</c:v>
                </c:pt>
                <c:pt idx="10">
                  <c:v>22.998333333333335</c:v>
                </c:pt>
                <c:pt idx="11">
                  <c:v>22.998333333333335</c:v>
                </c:pt>
              </c:numCache>
            </c:numRef>
          </c:val>
          <c:smooth val="0"/>
        </c:ser>
        <c:marker val="1"/>
        <c:axId val="60974287"/>
        <c:axId val="11897672"/>
      </c:lineChart>
      <c:catAx>
        <c:axId val="6097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11897672"/>
        <c:crosses val="autoZero"/>
        <c:auto val="1"/>
        <c:lblOffset val="100"/>
        <c:noMultiLvlLbl val="0"/>
      </c:catAx>
      <c:valAx>
        <c:axId val="11897672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 / cwt.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974287"/>
        <c:crossesAt val="1"/>
        <c:crossBetween val="between"/>
        <c:dispUnits/>
        <c:majorUnit val="2.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1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"/>
                <a:ea typeface="Arial"/>
                <a:cs typeface="Arial"/>
              </a:rPr>
              <a:t>Feeder Cattle Basis - TX (shapes) &amp; OK (no shapes)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Data!$G$3</c:f>
              <c:strCache>
                <c:ptCount val="1"/>
                <c:pt idx="0">
                  <c:v>7-8S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Data!$G$4:$G$15</c:f>
              <c:numCache>
                <c:ptCount val="12"/>
                <c:pt idx="0">
                  <c:v>-1.13</c:v>
                </c:pt>
                <c:pt idx="1">
                  <c:v>-2.49</c:v>
                </c:pt>
                <c:pt idx="2">
                  <c:v>-1.83</c:v>
                </c:pt>
                <c:pt idx="3">
                  <c:v>-1.16</c:v>
                </c:pt>
                <c:pt idx="4">
                  <c:v>-0.53</c:v>
                </c:pt>
                <c:pt idx="5">
                  <c:v>-1.96</c:v>
                </c:pt>
                <c:pt idx="6">
                  <c:v>-1.7624999999999997</c:v>
                </c:pt>
                <c:pt idx="7">
                  <c:v>-0.02</c:v>
                </c:pt>
                <c:pt idx="8">
                  <c:v>-4.75</c:v>
                </c:pt>
                <c:pt idx="9">
                  <c:v>-7.76</c:v>
                </c:pt>
                <c:pt idx="10">
                  <c:v>-6.58</c:v>
                </c:pt>
                <c:pt idx="11">
                  <c:v>-4.74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Data!$H$3</c:f>
              <c:strCache>
                <c:ptCount val="1"/>
                <c:pt idx="0">
                  <c:v>6-7S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Data!$H$4:$H$15</c:f>
              <c:numCache>
                <c:ptCount val="12"/>
                <c:pt idx="0">
                  <c:v>0.59</c:v>
                </c:pt>
                <c:pt idx="1">
                  <c:v>3.93</c:v>
                </c:pt>
                <c:pt idx="2">
                  <c:v>6.03</c:v>
                </c:pt>
                <c:pt idx="3">
                  <c:v>5.51</c:v>
                </c:pt>
                <c:pt idx="4">
                  <c:v>2.56</c:v>
                </c:pt>
                <c:pt idx="5">
                  <c:v>1.24</c:v>
                </c:pt>
                <c:pt idx="6">
                  <c:v>-1.9349999999999998</c:v>
                </c:pt>
                <c:pt idx="7">
                  <c:v>-1.55</c:v>
                </c:pt>
                <c:pt idx="8">
                  <c:v>-4.46</c:v>
                </c:pt>
                <c:pt idx="9">
                  <c:v>-5.93</c:v>
                </c:pt>
                <c:pt idx="10">
                  <c:v>-4.43</c:v>
                </c:pt>
                <c:pt idx="11">
                  <c:v>-3.73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Data!$I$3</c:f>
              <c:strCache>
                <c:ptCount val="1"/>
                <c:pt idx="0">
                  <c:v>5-6S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Data!$I$4:$I$15</c:f>
              <c:numCache>
                <c:ptCount val="12"/>
                <c:pt idx="0">
                  <c:v>6.35</c:v>
                </c:pt>
                <c:pt idx="1">
                  <c:v>13.23</c:v>
                </c:pt>
                <c:pt idx="2">
                  <c:v>14.22</c:v>
                </c:pt>
                <c:pt idx="3">
                  <c:v>13.83</c:v>
                </c:pt>
                <c:pt idx="4">
                  <c:v>10.08</c:v>
                </c:pt>
                <c:pt idx="5">
                  <c:v>9.04</c:v>
                </c:pt>
                <c:pt idx="6">
                  <c:v>4.11</c:v>
                </c:pt>
                <c:pt idx="7">
                  <c:v>3.1574999999999998</c:v>
                </c:pt>
                <c:pt idx="8">
                  <c:v>3.15</c:v>
                </c:pt>
                <c:pt idx="9">
                  <c:v>-0.44</c:v>
                </c:pt>
                <c:pt idx="10">
                  <c:v>3.72</c:v>
                </c:pt>
                <c:pt idx="11">
                  <c:v>1.36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Data!$J$3</c:f>
              <c:strCache>
                <c:ptCount val="1"/>
                <c:pt idx="0">
                  <c:v>4-5S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Data!$J$4:$J$15</c:f>
              <c:numCache>
                <c:ptCount val="12"/>
                <c:pt idx="0">
                  <c:v>18.55</c:v>
                </c:pt>
                <c:pt idx="1">
                  <c:v>22.73</c:v>
                </c:pt>
                <c:pt idx="2">
                  <c:v>28.72</c:v>
                </c:pt>
                <c:pt idx="3">
                  <c:v>26.7</c:v>
                </c:pt>
                <c:pt idx="4">
                  <c:v>20.49</c:v>
                </c:pt>
                <c:pt idx="5">
                  <c:v>15.48</c:v>
                </c:pt>
                <c:pt idx="6">
                  <c:v>15.39</c:v>
                </c:pt>
                <c:pt idx="7">
                  <c:v>17.56</c:v>
                </c:pt>
                <c:pt idx="8">
                  <c:v>16.81</c:v>
                </c:pt>
                <c:pt idx="9">
                  <c:v>13.89</c:v>
                </c:pt>
                <c:pt idx="10">
                  <c:v>15.18</c:v>
                </c:pt>
                <c:pt idx="11">
                  <c:v>16.81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Data!$K$3</c:f>
              <c:strCache>
                <c:ptCount val="1"/>
                <c:pt idx="0">
                  <c:v>7-8S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Data!$K$4:$K$15</c:f>
              <c:numCache>
                <c:ptCount val="12"/>
                <c:pt idx="0">
                  <c:v>-0.11</c:v>
                </c:pt>
                <c:pt idx="1">
                  <c:v>-0.13</c:v>
                </c:pt>
                <c:pt idx="2">
                  <c:v>0.9</c:v>
                </c:pt>
                <c:pt idx="3">
                  <c:v>1.94</c:v>
                </c:pt>
                <c:pt idx="4">
                  <c:v>1.85</c:v>
                </c:pt>
                <c:pt idx="5">
                  <c:v>0.94</c:v>
                </c:pt>
                <c:pt idx="6">
                  <c:v>-0.03</c:v>
                </c:pt>
                <c:pt idx="7">
                  <c:v>0.91</c:v>
                </c:pt>
                <c:pt idx="8">
                  <c:v>1.12</c:v>
                </c:pt>
                <c:pt idx="9">
                  <c:v>0.78</c:v>
                </c:pt>
                <c:pt idx="10">
                  <c:v>1.6</c:v>
                </c:pt>
                <c:pt idx="11">
                  <c:v>1.28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Data!$L$3</c:f>
              <c:strCache>
                <c:ptCount val="1"/>
                <c:pt idx="0">
                  <c:v>6-7S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Data!$L$4:$L$15</c:f>
              <c:numCache>
                <c:ptCount val="12"/>
                <c:pt idx="0">
                  <c:v>4.11</c:v>
                </c:pt>
                <c:pt idx="1">
                  <c:v>7.6</c:v>
                </c:pt>
                <c:pt idx="2">
                  <c:v>11.66</c:v>
                </c:pt>
                <c:pt idx="3">
                  <c:v>10.93</c:v>
                </c:pt>
                <c:pt idx="4">
                  <c:v>9.54</c:v>
                </c:pt>
                <c:pt idx="5">
                  <c:v>5.73</c:v>
                </c:pt>
                <c:pt idx="6">
                  <c:v>4.15</c:v>
                </c:pt>
                <c:pt idx="7">
                  <c:v>4.86</c:v>
                </c:pt>
                <c:pt idx="8">
                  <c:v>4.97</c:v>
                </c:pt>
                <c:pt idx="9">
                  <c:v>3.57</c:v>
                </c:pt>
                <c:pt idx="10">
                  <c:v>2.99</c:v>
                </c:pt>
                <c:pt idx="11">
                  <c:v>3.65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Data!$M$3</c:f>
              <c:strCache>
                <c:ptCount val="1"/>
                <c:pt idx="0">
                  <c:v>5-6S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Data!$M$4:$M$15</c:f>
              <c:numCache>
                <c:ptCount val="12"/>
                <c:pt idx="0">
                  <c:v>14.77</c:v>
                </c:pt>
                <c:pt idx="1">
                  <c:v>18.43</c:v>
                </c:pt>
                <c:pt idx="2">
                  <c:v>21.01</c:v>
                </c:pt>
                <c:pt idx="3">
                  <c:v>20.38</c:v>
                </c:pt>
                <c:pt idx="4">
                  <c:v>18.05</c:v>
                </c:pt>
                <c:pt idx="5">
                  <c:v>13.13</c:v>
                </c:pt>
                <c:pt idx="6">
                  <c:v>9.55</c:v>
                </c:pt>
                <c:pt idx="7">
                  <c:v>8.47</c:v>
                </c:pt>
                <c:pt idx="8">
                  <c:v>7.69</c:v>
                </c:pt>
                <c:pt idx="9">
                  <c:v>9.15</c:v>
                </c:pt>
                <c:pt idx="10">
                  <c:v>11.56</c:v>
                </c:pt>
                <c:pt idx="11">
                  <c:v>12.14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Data!$N$3</c:f>
              <c:strCache>
                <c:ptCount val="1"/>
                <c:pt idx="0">
                  <c:v>4-5S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Data!$N$4:$N$15</c:f>
              <c:numCache>
                <c:ptCount val="12"/>
                <c:pt idx="0">
                  <c:v>24.06</c:v>
                </c:pt>
                <c:pt idx="1">
                  <c:v>28.95</c:v>
                </c:pt>
                <c:pt idx="2">
                  <c:v>29.33</c:v>
                </c:pt>
                <c:pt idx="3">
                  <c:v>28.65</c:v>
                </c:pt>
                <c:pt idx="4">
                  <c:v>26.19</c:v>
                </c:pt>
                <c:pt idx="5">
                  <c:v>21.63</c:v>
                </c:pt>
                <c:pt idx="6">
                  <c:v>17.21</c:v>
                </c:pt>
                <c:pt idx="7">
                  <c:v>15.95</c:v>
                </c:pt>
                <c:pt idx="8">
                  <c:v>17.57</c:v>
                </c:pt>
                <c:pt idx="9">
                  <c:v>18.8</c:v>
                </c:pt>
                <c:pt idx="10">
                  <c:v>23.72</c:v>
                </c:pt>
                <c:pt idx="11">
                  <c:v>23.92</c:v>
                </c:pt>
              </c:numCache>
            </c:numRef>
          </c:val>
          <c:smooth val="0"/>
        </c:ser>
        <c:marker val="1"/>
        <c:axId val="39970185"/>
        <c:axId val="24187346"/>
      </c:lineChart>
      <c:catAx>
        <c:axId val="39970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24187346"/>
        <c:crosses val="autoZero"/>
        <c:auto val="1"/>
        <c:lblOffset val="100"/>
        <c:noMultiLvlLbl val="0"/>
      </c:catAx>
      <c:valAx>
        <c:axId val="24187346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 / cwt.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970185"/>
        <c:crossesAt val="1"/>
        <c:crossBetween val="between"/>
        <c:dispUnits/>
        <c:majorUnit val="2.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1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0.00390625" style="0" bestFit="1" customWidth="1"/>
    <col min="2" max="23" width="6.7109375" style="0" customWidth="1"/>
  </cols>
  <sheetData>
    <row r="1" spans="1:14" ht="12.75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14" ht="12.75">
      <c r="B2" s="1" t="s">
        <v>29</v>
      </c>
      <c r="C2" s="1" t="s">
        <v>27</v>
      </c>
      <c r="G2" s="10" t="s">
        <v>29</v>
      </c>
      <c r="H2" s="10"/>
      <c r="I2" s="10"/>
      <c r="J2" s="10"/>
      <c r="K2" s="10" t="s">
        <v>30</v>
      </c>
      <c r="L2" s="10"/>
      <c r="M2" s="10"/>
      <c r="N2" s="10"/>
    </row>
    <row r="3" spans="2:14" s="1" customFormat="1" ht="12.75">
      <c r="B3" s="1" t="s">
        <v>28</v>
      </c>
      <c r="C3" s="1" t="s">
        <v>28</v>
      </c>
      <c r="D3" s="4"/>
      <c r="E3" s="4"/>
      <c r="G3" s="4" t="s">
        <v>12</v>
      </c>
      <c r="H3" s="4" t="s">
        <v>13</v>
      </c>
      <c r="I3" s="4" t="s">
        <v>14</v>
      </c>
      <c r="J3" s="4" t="s">
        <v>15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12.75">
      <c r="A4" t="s">
        <v>7</v>
      </c>
      <c r="B4" s="2">
        <v>-0.89</v>
      </c>
      <c r="C4" s="2">
        <v>-1.38</v>
      </c>
      <c r="D4" s="2"/>
      <c r="E4" s="2"/>
      <c r="G4" s="2">
        <v>-1.13</v>
      </c>
      <c r="H4" s="2">
        <v>0.59</v>
      </c>
      <c r="I4" s="2">
        <v>6.35</v>
      </c>
      <c r="J4" s="2">
        <v>18.55</v>
      </c>
      <c r="K4" s="2">
        <v>-0.11</v>
      </c>
      <c r="L4" s="2">
        <v>4.11</v>
      </c>
      <c r="M4" s="2">
        <v>14.77</v>
      </c>
      <c r="N4" s="2">
        <v>24.06</v>
      </c>
    </row>
    <row r="5" spans="1:14" ht="12.75">
      <c r="A5" t="s">
        <v>8</v>
      </c>
      <c r="B5" s="2">
        <v>-0.88</v>
      </c>
      <c r="C5" s="2">
        <v>-1.23</v>
      </c>
      <c r="D5" s="2"/>
      <c r="E5" s="2"/>
      <c r="G5" s="2">
        <v>-2.49</v>
      </c>
      <c r="H5" s="2">
        <v>3.93</v>
      </c>
      <c r="I5" s="2">
        <v>13.23</v>
      </c>
      <c r="J5" s="2">
        <v>22.73</v>
      </c>
      <c r="K5" s="2">
        <v>-0.13</v>
      </c>
      <c r="L5" s="2">
        <v>7.6</v>
      </c>
      <c r="M5" s="2">
        <v>18.43</v>
      </c>
      <c r="N5" s="2">
        <v>28.95</v>
      </c>
    </row>
    <row r="6" spans="1:14" ht="12.75">
      <c r="A6" t="s">
        <v>9</v>
      </c>
      <c r="B6" s="2">
        <v>-0.21</v>
      </c>
      <c r="C6" s="2">
        <v>-0.39</v>
      </c>
      <c r="D6" s="2"/>
      <c r="E6" s="2"/>
      <c r="G6" s="2">
        <v>-1.83</v>
      </c>
      <c r="H6" s="2">
        <v>6.03</v>
      </c>
      <c r="I6" s="2">
        <v>14.22</v>
      </c>
      <c r="J6" s="2">
        <v>28.72</v>
      </c>
      <c r="K6" s="2">
        <v>0.9</v>
      </c>
      <c r="L6" s="2">
        <v>11.66</v>
      </c>
      <c r="M6" s="2">
        <v>21.01</v>
      </c>
      <c r="N6" s="2">
        <v>29.33</v>
      </c>
    </row>
    <row r="7" spans="1:14" ht="12.75">
      <c r="A7" t="s">
        <v>10</v>
      </c>
      <c r="B7" s="2">
        <v>0.07</v>
      </c>
      <c r="C7" s="2">
        <v>0.09</v>
      </c>
      <c r="D7" s="2"/>
      <c r="E7" s="2"/>
      <c r="G7" s="2">
        <v>-1.16</v>
      </c>
      <c r="H7" s="2">
        <v>5.51</v>
      </c>
      <c r="I7" s="2">
        <v>13.83</v>
      </c>
      <c r="J7" s="2">
        <v>26.7</v>
      </c>
      <c r="K7" s="2">
        <v>1.94</v>
      </c>
      <c r="L7" s="2">
        <v>10.93</v>
      </c>
      <c r="M7" s="2">
        <v>20.38</v>
      </c>
      <c r="N7" s="2">
        <v>28.65</v>
      </c>
    </row>
    <row r="8" spans="1:14" ht="12.75">
      <c r="A8" t="s">
        <v>11</v>
      </c>
      <c r="B8" s="2">
        <v>2.73</v>
      </c>
      <c r="C8" s="2">
        <v>2.58</v>
      </c>
      <c r="D8" s="2"/>
      <c r="E8" s="2"/>
      <c r="G8" s="2">
        <v>-0.53</v>
      </c>
      <c r="H8" s="2">
        <v>2.56</v>
      </c>
      <c r="I8" s="2">
        <v>10.08</v>
      </c>
      <c r="J8" s="2">
        <v>20.49</v>
      </c>
      <c r="K8" s="2">
        <v>1.85</v>
      </c>
      <c r="L8" s="2">
        <v>9.54</v>
      </c>
      <c r="M8" s="2">
        <v>18.05</v>
      </c>
      <c r="N8" s="2">
        <v>26.19</v>
      </c>
    </row>
    <row r="9" spans="1:14" ht="12.75">
      <c r="A9" t="s">
        <v>0</v>
      </c>
      <c r="B9" s="2">
        <v>1.13</v>
      </c>
      <c r="C9" s="2">
        <v>0.76</v>
      </c>
      <c r="D9" s="2"/>
      <c r="E9" s="2"/>
      <c r="G9" s="2">
        <v>-1.96</v>
      </c>
      <c r="H9" s="2">
        <v>1.24</v>
      </c>
      <c r="I9" s="2">
        <v>9.04</v>
      </c>
      <c r="J9" s="2">
        <v>15.48</v>
      </c>
      <c r="K9" s="2">
        <v>0.94</v>
      </c>
      <c r="L9" s="2">
        <v>5.73</v>
      </c>
      <c r="M9" s="2">
        <v>13.13</v>
      </c>
      <c r="N9" s="2">
        <v>21.63</v>
      </c>
    </row>
    <row r="10" spans="1:14" ht="12.75">
      <c r="A10" t="s">
        <v>1</v>
      </c>
      <c r="B10" s="2">
        <v>-1.24</v>
      </c>
      <c r="C10" s="2">
        <v>-1.38</v>
      </c>
      <c r="D10" s="2"/>
      <c r="E10" s="2"/>
      <c r="G10" s="2">
        <f>AVERAGE(-1.41,-2.36,-2.34,-0.94)</f>
        <v>-1.7624999999999997</v>
      </c>
      <c r="H10" s="2">
        <f>AVERAGE(3.47,-3.14,-7.22,-0.85)</f>
        <v>-1.9349999999999998</v>
      </c>
      <c r="I10" s="2">
        <v>4.11</v>
      </c>
      <c r="J10" s="2">
        <v>15.39</v>
      </c>
      <c r="K10" s="2">
        <v>-0.03</v>
      </c>
      <c r="L10" s="2">
        <v>4.15</v>
      </c>
      <c r="M10" s="2">
        <v>9.55</v>
      </c>
      <c r="N10" s="2">
        <v>17.21</v>
      </c>
    </row>
    <row r="11" spans="1:14" ht="12.75">
      <c r="A11" t="s">
        <v>2</v>
      </c>
      <c r="B11" s="2">
        <v>-1.13</v>
      </c>
      <c r="C11" s="2">
        <v>-1.2</v>
      </c>
      <c r="D11" s="2"/>
      <c r="E11" s="2"/>
      <c r="G11" s="2">
        <v>-0.02</v>
      </c>
      <c r="H11" s="2">
        <v>-1.55</v>
      </c>
      <c r="I11" s="2">
        <f>AVERAGE(3.86,4.06,-2.13,6.84)</f>
        <v>3.1574999999999998</v>
      </c>
      <c r="J11" s="2">
        <v>17.56</v>
      </c>
      <c r="K11" s="2">
        <v>0.91</v>
      </c>
      <c r="L11" s="2">
        <v>4.86</v>
      </c>
      <c r="M11" s="2">
        <v>8.47</v>
      </c>
      <c r="N11" s="2">
        <v>15.95</v>
      </c>
    </row>
    <row r="12" spans="1:14" ht="12.75">
      <c r="A12" t="s">
        <v>3</v>
      </c>
      <c r="B12" s="2">
        <v>-1.47</v>
      </c>
      <c r="C12" s="2">
        <v>-1.51</v>
      </c>
      <c r="D12" s="2"/>
      <c r="E12" s="2"/>
      <c r="G12" s="2">
        <v>-4.75</v>
      </c>
      <c r="H12" s="2">
        <v>-4.46</v>
      </c>
      <c r="I12" s="2">
        <v>3.15</v>
      </c>
      <c r="J12" s="2">
        <v>16.81</v>
      </c>
      <c r="K12" s="2">
        <v>1.12</v>
      </c>
      <c r="L12" s="2">
        <v>4.97</v>
      </c>
      <c r="M12" s="2">
        <v>7.69</v>
      </c>
      <c r="N12" s="2">
        <v>17.57</v>
      </c>
    </row>
    <row r="13" spans="1:14" ht="12.75">
      <c r="A13" t="s">
        <v>4</v>
      </c>
      <c r="B13" s="2">
        <v>-0.18</v>
      </c>
      <c r="C13" s="2">
        <v>-0.33</v>
      </c>
      <c r="D13" s="2"/>
      <c r="E13" s="2"/>
      <c r="G13" s="2">
        <v>-7.76</v>
      </c>
      <c r="H13" s="2">
        <v>-5.93</v>
      </c>
      <c r="I13" s="2">
        <v>-0.44</v>
      </c>
      <c r="J13" s="2">
        <v>13.89</v>
      </c>
      <c r="K13" s="2">
        <v>0.78</v>
      </c>
      <c r="L13" s="2">
        <v>3.57</v>
      </c>
      <c r="M13" s="2">
        <v>9.15</v>
      </c>
      <c r="N13" s="2">
        <v>18.8</v>
      </c>
    </row>
    <row r="14" spans="1:14" ht="12.75">
      <c r="A14" t="s">
        <v>5</v>
      </c>
      <c r="B14" s="2">
        <v>0.41</v>
      </c>
      <c r="C14" s="2">
        <v>0.05</v>
      </c>
      <c r="D14" s="2"/>
      <c r="E14" s="2"/>
      <c r="G14" s="2">
        <v>-6.58</v>
      </c>
      <c r="H14" s="2">
        <v>-4.43</v>
      </c>
      <c r="I14" s="2">
        <v>3.72</v>
      </c>
      <c r="J14" s="2">
        <v>15.18</v>
      </c>
      <c r="K14" s="2">
        <v>1.6</v>
      </c>
      <c r="L14" s="2">
        <v>2.99</v>
      </c>
      <c r="M14" s="2">
        <v>11.56</v>
      </c>
      <c r="N14" s="2">
        <v>23.72</v>
      </c>
    </row>
    <row r="15" spans="1:14" ht="12.75">
      <c r="A15" t="s">
        <v>6</v>
      </c>
      <c r="B15" s="2">
        <v>0.44</v>
      </c>
      <c r="C15" s="2">
        <v>-0.41</v>
      </c>
      <c r="D15" s="2"/>
      <c r="E15" s="2"/>
      <c r="G15" s="2">
        <v>-4.74</v>
      </c>
      <c r="H15" s="2">
        <v>-3.73</v>
      </c>
      <c r="I15" s="2">
        <v>1.36</v>
      </c>
      <c r="J15" s="2">
        <v>16.81</v>
      </c>
      <c r="K15" s="2">
        <v>1.28</v>
      </c>
      <c r="L15" s="2">
        <v>3.65</v>
      </c>
      <c r="M15" s="2">
        <v>12.14</v>
      </c>
      <c r="N15" s="2">
        <v>23.92</v>
      </c>
    </row>
    <row r="16" spans="2:14" ht="12.75">
      <c r="B16" s="2">
        <f>AVERAGE(B4:B15)</f>
        <v>-0.10166666666666667</v>
      </c>
      <c r="C16" s="2">
        <f>AVERAGE(C4:C15)</f>
        <v>-0.36250000000000004</v>
      </c>
      <c r="G16" s="2">
        <f aca="true" t="shared" si="0" ref="G16:N16">AVERAGE(G4:G15)</f>
        <v>-2.892708333333333</v>
      </c>
      <c r="H16" s="2">
        <f t="shared" si="0"/>
        <v>-0.18125000000000002</v>
      </c>
      <c r="I16" s="2">
        <f t="shared" si="0"/>
        <v>6.817291666666667</v>
      </c>
      <c r="J16" s="2">
        <f t="shared" si="0"/>
        <v>19.025833333333335</v>
      </c>
      <c r="K16" s="2">
        <f t="shared" si="0"/>
        <v>0.9208333333333333</v>
      </c>
      <c r="L16" s="2">
        <f t="shared" si="0"/>
        <v>6.146666666666666</v>
      </c>
      <c r="M16" s="2">
        <f t="shared" si="0"/>
        <v>13.694166666666666</v>
      </c>
      <c r="N16" s="2">
        <f t="shared" si="0"/>
        <v>22.998333333333335</v>
      </c>
    </row>
    <row r="17" spans="2:10" ht="12.75">
      <c r="B17" s="3"/>
      <c r="C17" s="3"/>
      <c r="D17" s="3"/>
      <c r="E17" s="3"/>
      <c r="G17" s="3"/>
      <c r="H17" s="3"/>
      <c r="I17" s="3"/>
      <c r="J17" s="3"/>
    </row>
    <row r="18" spans="7:10" ht="12.75">
      <c r="G18" s="3"/>
      <c r="H18" s="3"/>
      <c r="I18" s="3"/>
      <c r="J18" s="3"/>
    </row>
  </sheetData>
  <mergeCells count="3">
    <mergeCell ref="G2:J2"/>
    <mergeCell ref="K2:N2"/>
    <mergeCell ref="A1:N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0"/>
  <sheetViews>
    <sheetView workbookViewId="0" topLeftCell="A1">
      <selection activeCell="C2" sqref="C2"/>
    </sheetView>
  </sheetViews>
  <sheetFormatPr defaultColWidth="9.140625" defaultRowHeight="12.75"/>
  <sheetData>
    <row r="2" spans="2:5" ht="12.75">
      <c r="B2" t="s">
        <v>16</v>
      </c>
      <c r="C2" s="5">
        <v>110</v>
      </c>
      <c r="D2" t="s">
        <v>18</v>
      </c>
      <c r="E2">
        <f>C2*(C3/100)</f>
        <v>1320</v>
      </c>
    </row>
    <row r="3" spans="2:3" ht="12.75">
      <c r="B3" t="s">
        <v>17</v>
      </c>
      <c r="C3" s="5">
        <v>1200</v>
      </c>
    </row>
    <row r="5" spans="2:11" ht="12.75">
      <c r="B5" t="s">
        <v>19</v>
      </c>
      <c r="C5" t="s">
        <v>20</v>
      </c>
      <c r="D5" t="s">
        <v>21</v>
      </c>
      <c r="E5" t="s">
        <v>22</v>
      </c>
      <c r="F5" t="s">
        <v>26</v>
      </c>
      <c r="G5" t="s">
        <v>23</v>
      </c>
      <c r="H5" t="s">
        <v>24</v>
      </c>
      <c r="I5" t="s">
        <v>16</v>
      </c>
      <c r="J5" t="s">
        <v>25</v>
      </c>
      <c r="K5" s="8" t="s">
        <v>32</v>
      </c>
    </row>
    <row r="6" spans="2:10" ht="12.75">
      <c r="B6">
        <f>$C$3</f>
        <v>1200</v>
      </c>
      <c r="C6">
        <v>850</v>
      </c>
      <c r="D6">
        <f>B6-C6</f>
        <v>350</v>
      </c>
      <c r="E6" s="5">
        <v>100</v>
      </c>
      <c r="G6">
        <f>D6*(E6/100)</f>
        <v>350</v>
      </c>
      <c r="H6">
        <f>$E$2-G6</f>
        <v>970</v>
      </c>
      <c r="I6" s="2">
        <f>H6/(C6/100)</f>
        <v>114.11764705882354</v>
      </c>
      <c r="J6" s="6">
        <f>I6-$I$7+K7</f>
        <v>-4.882352941176464</v>
      </c>
    </row>
    <row r="7" spans="2:11" ht="12.75">
      <c r="B7">
        <f>$C$3</f>
        <v>1200</v>
      </c>
      <c r="C7">
        <v>750</v>
      </c>
      <c r="D7">
        <f>B7-C7</f>
        <v>450</v>
      </c>
      <c r="E7">
        <f>E6+F7</f>
        <v>95</v>
      </c>
      <c r="F7" s="5">
        <v>-5</v>
      </c>
      <c r="G7">
        <f>D7*(E7/100)</f>
        <v>427.5</v>
      </c>
      <c r="H7">
        <f>$E$2-G7</f>
        <v>892.5</v>
      </c>
      <c r="I7" s="2">
        <f>H7/(C7/100)</f>
        <v>119</v>
      </c>
      <c r="J7" s="7">
        <f>I7-$I$7+K7</f>
        <v>0</v>
      </c>
      <c r="K7" s="9">
        <v>0</v>
      </c>
    </row>
    <row r="8" spans="2:10" ht="12.75">
      <c r="B8">
        <f>$C$3</f>
        <v>1200</v>
      </c>
      <c r="C8">
        <v>650</v>
      </c>
      <c r="D8">
        <f>B8-C8</f>
        <v>550</v>
      </c>
      <c r="E8">
        <f>E7+F8</f>
        <v>91</v>
      </c>
      <c r="F8" s="5">
        <v>-4</v>
      </c>
      <c r="G8">
        <f>D8*(E8/100)</f>
        <v>500.5</v>
      </c>
      <c r="H8">
        <f>$E$2-G8</f>
        <v>819.5</v>
      </c>
      <c r="I8" s="2">
        <f>H8/(C8/100)</f>
        <v>126.07692307692308</v>
      </c>
      <c r="J8" s="6">
        <f>I8-$I$7+K7</f>
        <v>7.07692307692308</v>
      </c>
    </row>
    <row r="9" spans="2:10" ht="12.75">
      <c r="B9">
        <f>$C$3</f>
        <v>1200</v>
      </c>
      <c r="C9">
        <v>550</v>
      </c>
      <c r="D9">
        <f>B9-C9</f>
        <v>650</v>
      </c>
      <c r="E9">
        <f>E8+F9</f>
        <v>88</v>
      </c>
      <c r="F9" s="5">
        <v>-3</v>
      </c>
      <c r="G9">
        <f>D9*(E9/100)</f>
        <v>572</v>
      </c>
      <c r="H9">
        <f>$E$2-G9</f>
        <v>748</v>
      </c>
      <c r="I9" s="2">
        <f>H9/(C9/100)</f>
        <v>136</v>
      </c>
      <c r="J9" s="6">
        <f>I9-$I$7+K7</f>
        <v>17</v>
      </c>
    </row>
    <row r="10" spans="2:10" ht="12.75">
      <c r="B10">
        <f>$C$3</f>
        <v>1200</v>
      </c>
      <c r="C10">
        <v>450</v>
      </c>
      <c r="D10">
        <f>B10-C10</f>
        <v>750</v>
      </c>
      <c r="E10">
        <f>E9+F10</f>
        <v>86</v>
      </c>
      <c r="F10" s="5">
        <v>-2</v>
      </c>
      <c r="G10">
        <f>D10*(E10/100)</f>
        <v>645</v>
      </c>
      <c r="H10">
        <f>$E$2-G10</f>
        <v>675</v>
      </c>
      <c r="I10" s="2">
        <f>H10/(C10/100)</f>
        <v>150</v>
      </c>
      <c r="J10" s="6">
        <f>I10-$I$7+K7</f>
        <v>31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DARE Colorado State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R. Koontz</dc:creator>
  <cp:keywords/>
  <dc:description/>
  <cp:lastModifiedBy>Stephen R. Koontz</cp:lastModifiedBy>
  <cp:lastPrinted>2005-10-07T19:11:53Z</cp:lastPrinted>
  <dcterms:created xsi:type="dcterms:W3CDTF">2001-09-17T21:31:20Z</dcterms:created>
  <dcterms:modified xsi:type="dcterms:W3CDTF">2011-08-10T18:05:34Z</dcterms:modified>
  <cp:category/>
  <cp:version/>
  <cp:contentType/>
  <cp:contentStatus/>
</cp:coreProperties>
</file>