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ocuments\Z-DellLatitude\ConsumerPrices\"/>
    </mc:Choice>
  </mc:AlternateContent>
  <bookViews>
    <workbookView xWindow="360" yWindow="60" windowWidth="12120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3" i="1" l="1"/>
  <c r="H72" i="1"/>
  <c r="G82" i="1"/>
  <c r="G81" i="1"/>
  <c r="G74" i="1"/>
  <c r="J74" i="1" s="1"/>
  <c r="G71" i="1"/>
  <c r="G50" i="1"/>
  <c r="G64" i="1"/>
  <c r="J64" i="1" s="1"/>
  <c r="H57" i="1"/>
  <c r="H56" i="1"/>
  <c r="G60" i="1"/>
  <c r="G49" i="1"/>
  <c r="G47" i="1"/>
  <c r="J47" i="1" s="1"/>
  <c r="G48" i="1"/>
  <c r="J48" i="1" s="1"/>
  <c r="G57" i="1"/>
  <c r="J57" i="1" s="1"/>
  <c r="G56" i="1"/>
  <c r="J56" i="1"/>
  <c r="G61" i="1"/>
  <c r="H63" i="1"/>
  <c r="H29" i="1"/>
  <c r="G63" i="1"/>
  <c r="J63" i="1"/>
  <c r="G55" i="1"/>
  <c r="G41" i="1"/>
  <c r="G40" i="1"/>
  <c r="G39" i="1"/>
  <c r="G35" i="1"/>
  <c r="G28" i="1"/>
  <c r="G21" i="1"/>
  <c r="G23" i="1"/>
  <c r="J23" i="1" s="1"/>
  <c r="G7" i="1"/>
  <c r="J7" i="1" s="1"/>
  <c r="G22" i="1"/>
  <c r="G18" i="1"/>
  <c r="G17" i="1"/>
  <c r="H17" i="1"/>
  <c r="G16" i="1"/>
  <c r="G5" i="1"/>
  <c r="J5" i="1" s="1"/>
  <c r="E9" i="1"/>
  <c r="H9" i="1"/>
  <c r="G9" i="1"/>
  <c r="J9" i="1" s="1"/>
  <c r="E15" i="1"/>
  <c r="H15" i="1" s="1"/>
  <c r="J15" i="1" s="1"/>
  <c r="G15" i="1"/>
  <c r="H23" i="1"/>
  <c r="H74" i="1"/>
  <c r="G73" i="1"/>
  <c r="G72" i="1"/>
  <c r="J72" i="1"/>
  <c r="H60" i="1"/>
  <c r="H46" i="1"/>
  <c r="G46" i="1"/>
  <c r="J46" i="1" s="1"/>
  <c r="H47" i="1"/>
  <c r="H41" i="1"/>
  <c r="H71" i="1"/>
  <c r="J71" i="1"/>
  <c r="H64" i="1"/>
  <c r="H7" i="1"/>
  <c r="G31" i="1"/>
  <c r="H31" i="1"/>
  <c r="G29" i="1"/>
  <c r="J29" i="1"/>
  <c r="H28" i="1"/>
  <c r="G62" i="1"/>
  <c r="J62" i="1" s="1"/>
  <c r="G36" i="1"/>
  <c r="H48" i="1"/>
  <c r="H82" i="1"/>
  <c r="H81" i="1"/>
  <c r="J81" i="1"/>
  <c r="H62" i="1"/>
  <c r="H61" i="1"/>
  <c r="J61" i="1" s="1"/>
  <c r="H55" i="1"/>
  <c r="J55" i="1"/>
  <c r="H40" i="1"/>
  <c r="J40" i="1"/>
  <c r="H36" i="1"/>
  <c r="J36" i="1"/>
  <c r="H35" i="1"/>
  <c r="J35" i="1" s="1"/>
  <c r="H22" i="1"/>
  <c r="H5" i="1"/>
  <c r="J41" i="1"/>
  <c r="J60" i="1"/>
  <c r="J73" i="1"/>
  <c r="J18" i="1"/>
  <c r="J17" i="1"/>
  <c r="J22" i="1"/>
  <c r="J82" i="1"/>
  <c r="J28" i="1"/>
  <c r="J31" i="1"/>
</calcChain>
</file>

<file path=xl/sharedStrings.xml><?xml version="1.0" encoding="utf-8"?>
<sst xmlns="http://schemas.openxmlformats.org/spreadsheetml/2006/main" count="171" uniqueCount="83">
  <si>
    <t>Commodity</t>
  </si>
  <si>
    <t>US Price</t>
  </si>
  <si>
    <t xml:space="preserve">  Flour</t>
  </si>
  <si>
    <t xml:space="preserve">  Salt</t>
  </si>
  <si>
    <t>Meat</t>
  </si>
  <si>
    <t xml:space="preserve">  Beef</t>
  </si>
  <si>
    <t xml:space="preserve">  Chicken</t>
  </si>
  <si>
    <t xml:space="preserve">  Fish</t>
  </si>
  <si>
    <t>Vegetables</t>
  </si>
  <si>
    <t xml:space="preserve">  Tomatoes</t>
  </si>
  <si>
    <t xml:space="preserve">  Carrots</t>
  </si>
  <si>
    <t xml:space="preserve">  Beans</t>
  </si>
  <si>
    <t xml:space="preserve">  Veg.Oil</t>
  </si>
  <si>
    <t xml:space="preserve">  Peas</t>
  </si>
  <si>
    <t>Fruits</t>
  </si>
  <si>
    <t xml:space="preserve">  Bananas</t>
  </si>
  <si>
    <t xml:space="preserve">  Gas</t>
  </si>
  <si>
    <t xml:space="preserve">  Diesel</t>
  </si>
  <si>
    <t xml:space="preserve">  Onions</t>
  </si>
  <si>
    <t>Price</t>
  </si>
  <si>
    <t>Unit</t>
  </si>
  <si>
    <t xml:space="preserve">US </t>
  </si>
  <si>
    <t>Kg</t>
  </si>
  <si>
    <t xml:space="preserve">  Eggs</t>
  </si>
  <si>
    <t xml:space="preserve">  Yogurt</t>
  </si>
  <si>
    <t xml:space="preserve">  Eggplant</t>
  </si>
  <si>
    <t xml:space="preserve">  Cucumbers</t>
  </si>
  <si>
    <t>ea</t>
  </si>
  <si>
    <t>lbs</t>
  </si>
  <si>
    <t>qt</t>
  </si>
  <si>
    <t>doz</t>
  </si>
  <si>
    <t>gal</t>
  </si>
  <si>
    <t>Dairy</t>
  </si>
  <si>
    <t>Dry Goods</t>
  </si>
  <si>
    <t>lit</t>
  </si>
  <si>
    <t xml:space="preserve">  Milk (UHT)</t>
  </si>
  <si>
    <t xml:space="preserve">  Pasta</t>
  </si>
  <si>
    <t>Compar-ison Ratio</t>
  </si>
  <si>
    <t xml:space="preserve">  Canned Fish</t>
  </si>
  <si>
    <t xml:space="preserve"> Adjusted to US$ &amp; Common Unit</t>
  </si>
  <si>
    <t>kg</t>
  </si>
  <si>
    <t xml:space="preserve"> lbs</t>
  </si>
  <si>
    <t>Comparative Consumer Prices (Host vs. USA)</t>
  </si>
  <si>
    <t xml:space="preserve">Host Price </t>
  </si>
  <si>
    <t>Host</t>
  </si>
  <si>
    <t>Ho/US</t>
  </si>
  <si>
    <t xml:space="preserve">  Rice </t>
  </si>
  <si>
    <t>Condiments</t>
  </si>
  <si>
    <t xml:space="preserve">  Pepper</t>
  </si>
  <si>
    <t xml:space="preserve">  Coffee</t>
  </si>
  <si>
    <t xml:space="preserve">  Tea</t>
  </si>
  <si>
    <r>
      <t xml:space="preserve">  </t>
    </r>
    <r>
      <rPr>
        <sz val="10"/>
        <rFont val="Times New Roman"/>
        <family val="1"/>
      </rPr>
      <t>Sugar</t>
    </r>
  </si>
  <si>
    <t xml:space="preserve">  Maize Meal</t>
  </si>
  <si>
    <t xml:space="preserve">  Dry Beans</t>
  </si>
  <si>
    <t xml:space="preserve">  Groundnuts</t>
  </si>
  <si>
    <t xml:space="preserve">  Duck</t>
  </si>
  <si>
    <t xml:space="preserve">  Pork</t>
  </si>
  <si>
    <t xml:space="preserve">  Goat/Lamb</t>
  </si>
  <si>
    <t xml:space="preserve">  Other</t>
  </si>
  <si>
    <t>Roots &amp; Tubers</t>
  </si>
  <si>
    <t xml:space="preserve">  Cassava</t>
  </si>
  <si>
    <t xml:space="preserve">  Sweet Potatoes</t>
  </si>
  <si>
    <t xml:space="preserve">  White Potatoes</t>
  </si>
  <si>
    <t xml:space="preserve">  Yams</t>
  </si>
  <si>
    <t xml:space="preserve">  Plantains</t>
  </si>
  <si>
    <t xml:space="preserve"> Other</t>
  </si>
  <si>
    <t xml:space="preserve">Exchange rate US$ =     Date:  </t>
  </si>
  <si>
    <t xml:space="preserve">   Pineapples</t>
  </si>
  <si>
    <t xml:space="preserve">   Mango</t>
  </si>
  <si>
    <t xml:space="preserve">  Oranges</t>
  </si>
  <si>
    <t xml:space="preserve"> Pelmo </t>
  </si>
  <si>
    <t xml:space="preserve">  Lemons</t>
  </si>
  <si>
    <t>Fuel</t>
  </si>
  <si>
    <t xml:space="preserve">  Garlic</t>
  </si>
  <si>
    <t xml:space="preserve">  Ginger</t>
  </si>
  <si>
    <t xml:space="preserve">  Lentils</t>
  </si>
  <si>
    <t xml:space="preserve">  Butter</t>
  </si>
  <si>
    <t xml:space="preserve">  Cabbage</t>
  </si>
  <si>
    <t xml:space="preserve">  Watermellon</t>
  </si>
  <si>
    <t xml:space="preserve">  Green Peppers</t>
  </si>
  <si>
    <t xml:space="preserve">  Broccoli</t>
  </si>
  <si>
    <t xml:space="preserve">     Squish</t>
  </si>
  <si>
    <t xml:space="preserve">  Squish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</si>
</sst>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0" fontId="1" fillId="0" borderId="8" xfId="0" applyFont="1" applyBorder="1"/>
    <xf numFmtId="2" fontId="1" fillId="0" borderId="9" xfId="0" applyNumberFormat="1" applyFont="1" applyBorder="1"/>
    <xf numFmtId="0" fontId="1" fillId="0" borderId="9" xfId="0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0" fontId="3" fillId="0" borderId="10" xfId="0" applyFont="1" applyBorder="1" applyAlignment="1">
      <alignment horizontal="center" wrapText="1"/>
    </xf>
    <xf numFmtId="3" fontId="1" fillId="0" borderId="0" xfId="0" applyNumberFormat="1" applyFont="1" applyBorder="1"/>
    <xf numFmtId="3" fontId="1" fillId="0" borderId="9" xfId="0" applyNumberFormat="1" applyFont="1" applyBorder="1"/>
    <xf numFmtId="3" fontId="1" fillId="0" borderId="4" xfId="0" applyNumberFormat="1" applyFont="1" applyBorder="1"/>
    <xf numFmtId="0" fontId="1" fillId="0" borderId="6" xfId="0" applyFont="1" applyFill="1" applyBorder="1"/>
    <xf numFmtId="3" fontId="1" fillId="0" borderId="0" xfId="0" applyNumberFormat="1" applyFont="1" applyFill="1" applyBorder="1"/>
    <xf numFmtId="14" fontId="1" fillId="0" borderId="0" xfId="0" applyNumberFormat="1" applyFont="1"/>
    <xf numFmtId="4" fontId="1" fillId="0" borderId="4" xfId="0" applyNumberFormat="1" applyFont="1" applyBorder="1"/>
    <xf numFmtId="0" fontId="1" fillId="0" borderId="0" xfId="0" applyFont="1" applyFill="1" applyBorder="1"/>
    <xf numFmtId="0" fontId="1" fillId="0" borderId="7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2" fontId="1" fillId="0" borderId="14" xfId="0" applyNumberFormat="1" applyFont="1" applyBorder="1"/>
    <xf numFmtId="0" fontId="1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workbookViewId="0">
      <selection activeCell="L20" sqref="L20"/>
    </sheetView>
  </sheetViews>
  <sheetFormatPr defaultRowHeight="12.75" x14ac:dyDescent="0.2"/>
  <cols>
    <col min="1" max="1" width="0.42578125" customWidth="1"/>
    <col min="2" max="2" width="13.28515625" bestFit="1" customWidth="1"/>
    <col min="3" max="3" width="6.5703125" customWidth="1"/>
    <col min="4" max="4" width="6.85546875" customWidth="1"/>
    <col min="5" max="5" width="5.28515625" customWidth="1"/>
    <col min="6" max="6" width="6.7109375" customWidth="1"/>
    <col min="7" max="7" width="8.28515625" customWidth="1"/>
    <col min="8" max="8" width="4.85546875" customWidth="1"/>
    <col min="9" max="9" width="4.28515625" customWidth="1"/>
    <col min="10" max="10" width="8.85546875" customWidth="1"/>
    <col min="11" max="11" width="10.42578125" customWidth="1"/>
  </cols>
  <sheetData>
    <row r="1" spans="2:11" ht="15.75" x14ac:dyDescent="0.25">
      <c r="B1" s="39" t="s">
        <v>42</v>
      </c>
      <c r="C1" s="39"/>
      <c r="D1" s="39"/>
      <c r="E1" s="39"/>
      <c r="F1" s="39"/>
      <c r="G1" s="39"/>
      <c r="H1" s="39"/>
      <c r="I1" s="39"/>
      <c r="J1" s="39"/>
      <c r="K1" s="1"/>
    </row>
    <row r="2" spans="2:11" ht="30" customHeight="1" x14ac:dyDescent="0.2">
      <c r="B2" s="3" t="s">
        <v>0</v>
      </c>
      <c r="C2" s="40" t="s">
        <v>43</v>
      </c>
      <c r="D2" s="41"/>
      <c r="E2" s="42" t="s">
        <v>1</v>
      </c>
      <c r="F2" s="42"/>
      <c r="G2" s="40" t="s">
        <v>39</v>
      </c>
      <c r="H2" s="43"/>
      <c r="I2" s="41"/>
      <c r="J2" s="17" t="s">
        <v>37</v>
      </c>
      <c r="K2" s="1"/>
    </row>
    <row r="3" spans="2:11" x14ac:dyDescent="0.2">
      <c r="B3" s="4"/>
      <c r="C3" s="5" t="s">
        <v>19</v>
      </c>
      <c r="D3" s="5" t="s">
        <v>20</v>
      </c>
      <c r="E3" s="5" t="s">
        <v>19</v>
      </c>
      <c r="F3" s="5" t="s">
        <v>20</v>
      </c>
      <c r="G3" s="5" t="s">
        <v>44</v>
      </c>
      <c r="H3" s="5" t="s">
        <v>21</v>
      </c>
      <c r="I3" s="5" t="s">
        <v>20</v>
      </c>
      <c r="J3" s="5" t="s">
        <v>45</v>
      </c>
      <c r="K3" s="1"/>
    </row>
    <row r="4" spans="2:11" x14ac:dyDescent="0.2">
      <c r="B4" s="27" t="s">
        <v>47</v>
      </c>
      <c r="C4" s="28"/>
      <c r="D4" s="28"/>
      <c r="E4" s="28"/>
      <c r="F4" s="28"/>
      <c r="G4" s="28"/>
      <c r="H4" s="28"/>
      <c r="I4" s="28"/>
      <c r="J4" s="29"/>
      <c r="K4" s="1"/>
    </row>
    <row r="5" spans="2:11" x14ac:dyDescent="0.2">
      <c r="B5" s="9" t="s">
        <v>3</v>
      </c>
      <c r="C5" s="28"/>
      <c r="D5" s="2" t="s">
        <v>40</v>
      </c>
      <c r="E5" s="10">
        <v>0.49</v>
      </c>
      <c r="F5" s="10" t="s">
        <v>28</v>
      </c>
      <c r="G5" s="10" t="e">
        <f>#REF!/151</f>
        <v>#REF!</v>
      </c>
      <c r="H5" s="10">
        <f>E5*2.2</f>
        <v>1.0780000000000001</v>
      </c>
      <c r="I5" s="2" t="s">
        <v>22</v>
      </c>
      <c r="J5" s="11" t="e">
        <f>G5/H5</f>
        <v>#REF!</v>
      </c>
      <c r="K5" s="1"/>
    </row>
    <row r="6" spans="2:11" x14ac:dyDescent="0.2">
      <c r="B6" s="9" t="s">
        <v>48</v>
      </c>
      <c r="C6" s="28"/>
      <c r="D6" s="28"/>
      <c r="E6" s="28"/>
      <c r="F6" s="28"/>
      <c r="G6" s="28"/>
      <c r="H6" s="28"/>
      <c r="I6" s="28"/>
      <c r="J6" s="29"/>
      <c r="K6" s="1"/>
    </row>
    <row r="7" spans="2:11" x14ac:dyDescent="0.2">
      <c r="B7" s="9" t="s">
        <v>49</v>
      </c>
      <c r="C7" s="28"/>
      <c r="D7" s="25" t="s">
        <v>40</v>
      </c>
      <c r="E7" s="10">
        <v>2.29</v>
      </c>
      <c r="F7" s="10" t="s">
        <v>28</v>
      </c>
      <c r="G7" s="10" t="e">
        <f>#REF!/151</f>
        <v>#REF!</v>
      </c>
      <c r="H7" s="10">
        <f>E7*2.2</f>
        <v>5.0380000000000003</v>
      </c>
      <c r="I7" s="2" t="s">
        <v>22</v>
      </c>
      <c r="J7" s="11" t="e">
        <f>G7/H7</f>
        <v>#REF!</v>
      </c>
      <c r="K7" s="1"/>
    </row>
    <row r="8" spans="2:11" x14ac:dyDescent="0.2">
      <c r="B8" s="9" t="s">
        <v>50</v>
      </c>
      <c r="C8" s="28"/>
      <c r="D8" s="28"/>
      <c r="E8" s="28"/>
      <c r="F8" s="28"/>
      <c r="G8" s="28"/>
      <c r="H8" s="28"/>
      <c r="I8" s="28"/>
      <c r="J8" s="29"/>
      <c r="K8" s="1"/>
    </row>
    <row r="9" spans="2:11" x14ac:dyDescent="0.2">
      <c r="B9" s="27" t="s">
        <v>51</v>
      </c>
      <c r="C9" s="28"/>
      <c r="D9" s="2" t="s">
        <v>40</v>
      </c>
      <c r="E9" s="10">
        <f>2.89/5</f>
        <v>0.57800000000000007</v>
      </c>
      <c r="F9" s="10" t="s">
        <v>28</v>
      </c>
      <c r="G9" s="10" t="e">
        <f>#REF!/151</f>
        <v>#REF!</v>
      </c>
      <c r="H9" s="10">
        <f>E9*2.2</f>
        <v>1.2716000000000003</v>
      </c>
      <c r="I9" s="2" t="s">
        <v>22</v>
      </c>
      <c r="J9" s="11" t="e">
        <f>G9/H9</f>
        <v>#REF!</v>
      </c>
      <c r="K9" s="1"/>
    </row>
    <row r="10" spans="2:11" x14ac:dyDescent="0.2">
      <c r="B10" s="9" t="s">
        <v>73</v>
      </c>
      <c r="C10" s="28"/>
      <c r="D10" s="2"/>
      <c r="E10" s="10"/>
      <c r="F10" s="10"/>
      <c r="G10" s="10"/>
      <c r="H10" s="10"/>
      <c r="I10" s="2"/>
      <c r="J10" s="11"/>
      <c r="K10" s="1"/>
    </row>
    <row r="11" spans="2:11" x14ac:dyDescent="0.2">
      <c r="B11" s="9" t="s">
        <v>74</v>
      </c>
      <c r="C11" s="28"/>
      <c r="D11" s="2"/>
      <c r="E11" s="10"/>
      <c r="F11" s="10"/>
      <c r="G11" s="10"/>
      <c r="H11" s="10"/>
      <c r="I11" s="2"/>
      <c r="J11" s="11"/>
      <c r="K11" s="1"/>
    </row>
    <row r="12" spans="2:11" x14ac:dyDescent="0.2">
      <c r="B12" s="21" t="s">
        <v>58</v>
      </c>
      <c r="C12" s="28"/>
      <c r="D12" s="28"/>
      <c r="E12" s="28"/>
      <c r="F12" s="28"/>
      <c r="G12" s="28"/>
      <c r="H12" s="28"/>
      <c r="I12" s="28"/>
      <c r="J12" s="29"/>
      <c r="K12" s="1"/>
    </row>
    <row r="13" spans="2:11" x14ac:dyDescent="0.2">
      <c r="B13" s="27"/>
      <c r="C13" s="28"/>
      <c r="D13" s="28"/>
      <c r="E13" s="28"/>
      <c r="F13" s="28"/>
      <c r="G13" s="28"/>
      <c r="H13" s="28"/>
      <c r="I13" s="28"/>
      <c r="J13" s="29"/>
      <c r="K13" s="1"/>
    </row>
    <row r="14" spans="2:11" x14ac:dyDescent="0.2">
      <c r="B14" s="6" t="s">
        <v>33</v>
      </c>
      <c r="C14" s="24"/>
      <c r="D14" s="7"/>
      <c r="E14" s="7"/>
      <c r="F14" s="7"/>
      <c r="G14" s="7"/>
      <c r="H14" s="7"/>
      <c r="I14" s="7"/>
      <c r="J14" s="8"/>
      <c r="K14" s="1"/>
    </row>
    <row r="15" spans="2:11" x14ac:dyDescent="0.2">
      <c r="B15" s="9" t="s">
        <v>2</v>
      </c>
      <c r="C15" s="18"/>
      <c r="D15" s="2" t="s">
        <v>40</v>
      </c>
      <c r="E15" s="10">
        <f>1.13/5</f>
        <v>0.22599999999999998</v>
      </c>
      <c r="F15" s="10" t="s">
        <v>41</v>
      </c>
      <c r="G15" s="10">
        <f>C15/151</f>
        <v>0</v>
      </c>
      <c r="H15" s="10">
        <f>E15*2.2</f>
        <v>0.49719999999999998</v>
      </c>
      <c r="I15" s="2" t="s">
        <v>22</v>
      </c>
      <c r="J15" s="11">
        <f>G15/H15</f>
        <v>0</v>
      </c>
      <c r="K15" s="1"/>
    </row>
    <row r="16" spans="2:11" x14ac:dyDescent="0.2">
      <c r="B16" s="9" t="s">
        <v>36</v>
      </c>
      <c r="C16" s="18"/>
      <c r="D16" s="25" t="s">
        <v>40</v>
      </c>
      <c r="E16" s="10">
        <v>0.82</v>
      </c>
      <c r="F16" s="10" t="s">
        <v>28</v>
      </c>
      <c r="G16" s="10">
        <f>C16/151</f>
        <v>0</v>
      </c>
      <c r="H16" s="10"/>
      <c r="I16" s="2"/>
      <c r="J16" s="11"/>
      <c r="K16" s="1"/>
    </row>
    <row r="17" spans="2:11" x14ac:dyDescent="0.2">
      <c r="B17" s="9" t="s">
        <v>46</v>
      </c>
      <c r="C17" s="18"/>
      <c r="D17" s="25"/>
      <c r="E17" s="10">
        <v>0.75</v>
      </c>
      <c r="F17" s="10" t="s">
        <v>28</v>
      </c>
      <c r="G17" s="10">
        <f>(C17/2.5)/151</f>
        <v>0</v>
      </c>
      <c r="H17" s="10">
        <f>E17*2.2</f>
        <v>1.6500000000000001</v>
      </c>
      <c r="I17" s="2" t="s">
        <v>22</v>
      </c>
      <c r="J17" s="11">
        <f>G17/H17</f>
        <v>0</v>
      </c>
      <c r="K17" s="1"/>
    </row>
    <row r="18" spans="2:11" x14ac:dyDescent="0.2">
      <c r="B18" s="9" t="s">
        <v>52</v>
      </c>
      <c r="C18" s="18"/>
      <c r="D18" s="25"/>
      <c r="E18" s="10">
        <v>1.06</v>
      </c>
      <c r="F18" s="10" t="s">
        <v>28</v>
      </c>
      <c r="G18" s="10">
        <f>C18/151</f>
        <v>0</v>
      </c>
      <c r="H18" s="10"/>
      <c r="I18" s="2"/>
      <c r="J18" s="11">
        <f>G18/H17</f>
        <v>0</v>
      </c>
      <c r="K18" s="1"/>
    </row>
    <row r="19" spans="2:11" x14ac:dyDescent="0.2">
      <c r="B19" s="9" t="s">
        <v>53</v>
      </c>
      <c r="C19" s="18"/>
      <c r="D19" s="25"/>
      <c r="E19" s="10"/>
      <c r="F19" s="10"/>
      <c r="G19" s="10"/>
      <c r="H19" s="10"/>
      <c r="I19" s="2"/>
      <c r="J19" s="11"/>
      <c r="K19" s="1"/>
    </row>
    <row r="20" spans="2:11" x14ac:dyDescent="0.2">
      <c r="B20" s="9" t="s">
        <v>75</v>
      </c>
      <c r="C20" s="18"/>
      <c r="D20" s="25"/>
      <c r="E20" s="10"/>
      <c r="F20" s="10"/>
      <c r="G20" s="10"/>
      <c r="H20" s="10"/>
      <c r="I20" s="2"/>
      <c r="J20" s="11"/>
      <c r="K20" s="1"/>
    </row>
    <row r="21" spans="2:11" x14ac:dyDescent="0.2">
      <c r="B21" s="21" t="s">
        <v>54</v>
      </c>
      <c r="C21" s="22"/>
      <c r="D21" s="25"/>
      <c r="E21" s="2"/>
      <c r="F21" s="2"/>
      <c r="G21" s="10">
        <f>(C21/2.5)/151</f>
        <v>0</v>
      </c>
      <c r="H21" s="2"/>
      <c r="I21" s="2"/>
      <c r="J21" s="26"/>
      <c r="K21" s="1"/>
    </row>
    <row r="22" spans="2:11" x14ac:dyDescent="0.2">
      <c r="B22" s="9" t="s">
        <v>12</v>
      </c>
      <c r="C22" s="18"/>
      <c r="D22" s="25" t="s">
        <v>34</v>
      </c>
      <c r="E22" s="10">
        <v>1.54</v>
      </c>
      <c r="F22" s="10" t="s">
        <v>29</v>
      </c>
      <c r="G22" s="10">
        <f>C22/151</f>
        <v>0</v>
      </c>
      <c r="H22" s="10">
        <f>E22*0.94</f>
        <v>1.4476</v>
      </c>
      <c r="I22" s="2" t="s">
        <v>34</v>
      </c>
      <c r="J22" s="11">
        <f>G22/H22</f>
        <v>0</v>
      </c>
      <c r="K22" s="1"/>
    </row>
    <row r="23" spans="2:11" x14ac:dyDescent="0.2">
      <c r="B23" s="9" t="s">
        <v>58</v>
      </c>
      <c r="C23" s="18"/>
      <c r="D23" s="25"/>
      <c r="E23" s="10">
        <v>0.54</v>
      </c>
      <c r="F23" s="10" t="s">
        <v>28</v>
      </c>
      <c r="G23" s="10">
        <f>(C23/2.5)/151</f>
        <v>0</v>
      </c>
      <c r="H23" s="10">
        <f>E23*2.2</f>
        <v>1.1880000000000002</v>
      </c>
      <c r="I23" s="2" t="s">
        <v>22</v>
      </c>
      <c r="J23" s="11">
        <f>G23/H23</f>
        <v>0</v>
      </c>
      <c r="K23" s="1"/>
    </row>
    <row r="24" spans="2:11" x14ac:dyDescent="0.2">
      <c r="B24" s="21"/>
      <c r="C24" s="2"/>
      <c r="D24" s="25"/>
      <c r="E24" s="2"/>
      <c r="F24" s="2"/>
      <c r="G24" s="10"/>
      <c r="H24" s="2"/>
      <c r="I24" s="2"/>
      <c r="J24" s="26"/>
      <c r="K24" s="1"/>
    </row>
    <row r="25" spans="2:11" x14ac:dyDescent="0.2">
      <c r="B25" s="21"/>
      <c r="C25" s="22"/>
      <c r="D25" s="25"/>
      <c r="E25" s="2"/>
      <c r="F25" s="2"/>
      <c r="G25" s="10"/>
      <c r="H25" s="2"/>
      <c r="I25" s="2"/>
      <c r="J25" s="26"/>
      <c r="K25" s="1"/>
    </row>
    <row r="26" spans="2:11" x14ac:dyDescent="0.2">
      <c r="B26" s="34"/>
      <c r="C26" s="35"/>
      <c r="D26" s="35"/>
      <c r="E26" s="35"/>
      <c r="F26" s="35"/>
      <c r="G26" s="35"/>
      <c r="H26" s="35"/>
      <c r="I26" s="35"/>
      <c r="J26" s="36"/>
      <c r="K26" s="1"/>
    </row>
    <row r="27" spans="2:11" x14ac:dyDescent="0.2">
      <c r="B27" s="6" t="s">
        <v>32</v>
      </c>
      <c r="C27" s="20"/>
      <c r="D27" s="7"/>
      <c r="E27" s="15"/>
      <c r="F27" s="15"/>
      <c r="G27" s="15"/>
      <c r="H27" s="15"/>
      <c r="I27" s="7"/>
      <c r="J27" s="16"/>
      <c r="K27" s="1"/>
    </row>
    <row r="28" spans="2:11" x14ac:dyDescent="0.2">
      <c r="B28" s="9" t="s">
        <v>23</v>
      </c>
      <c r="C28" s="18"/>
      <c r="D28" s="2" t="s">
        <v>27</v>
      </c>
      <c r="E28" s="10">
        <v>1.69</v>
      </c>
      <c r="F28" s="10" t="s">
        <v>30</v>
      </c>
      <c r="G28" s="10">
        <f>C28/151</f>
        <v>0</v>
      </c>
      <c r="H28" s="10">
        <f>E28/12</f>
        <v>0.14083333333333334</v>
      </c>
      <c r="I28" s="2" t="s">
        <v>27</v>
      </c>
      <c r="J28" s="11">
        <f>G28/H28</f>
        <v>0</v>
      </c>
      <c r="K28" s="1"/>
    </row>
    <row r="29" spans="2:11" x14ac:dyDescent="0.2">
      <c r="B29" s="9" t="s">
        <v>35</v>
      </c>
      <c r="C29" s="18"/>
      <c r="D29" s="2"/>
      <c r="E29" s="10">
        <v>2.59</v>
      </c>
      <c r="F29" s="10" t="s">
        <v>31</v>
      </c>
      <c r="G29" s="10">
        <f>C29/16032</f>
        <v>0</v>
      </c>
      <c r="H29" s="10">
        <f>E29/3.78</f>
        <v>0.68518518518518523</v>
      </c>
      <c r="I29" s="2" t="s">
        <v>34</v>
      </c>
      <c r="J29" s="11">
        <f>G29/H29</f>
        <v>0</v>
      </c>
      <c r="K29" s="1"/>
    </row>
    <row r="30" spans="2:11" x14ac:dyDescent="0.2">
      <c r="B30" s="9" t="s">
        <v>76</v>
      </c>
      <c r="C30" s="18"/>
      <c r="D30" s="2"/>
      <c r="E30" s="10"/>
      <c r="F30" s="10"/>
      <c r="G30" s="10"/>
      <c r="H30" s="10"/>
      <c r="I30" s="2"/>
      <c r="J30" s="11"/>
      <c r="K30" s="1"/>
    </row>
    <row r="31" spans="2:11" x14ac:dyDescent="0.2">
      <c r="B31" s="21" t="s">
        <v>24</v>
      </c>
      <c r="C31" s="18"/>
      <c r="D31" s="2"/>
      <c r="E31" s="10">
        <v>2.99</v>
      </c>
      <c r="F31" s="10" t="s">
        <v>29</v>
      </c>
      <c r="G31" s="10">
        <f>C31/16032</f>
        <v>0</v>
      </c>
      <c r="H31" s="10">
        <f>E31*0.94</f>
        <v>2.8106</v>
      </c>
      <c r="I31" s="2" t="s">
        <v>34</v>
      </c>
      <c r="J31" s="11">
        <f>G31/H31</f>
        <v>0</v>
      </c>
      <c r="K31" s="1"/>
    </row>
    <row r="32" spans="2:11" x14ac:dyDescent="0.2">
      <c r="B32" s="21" t="s">
        <v>58</v>
      </c>
      <c r="C32" s="31"/>
      <c r="D32" s="31"/>
      <c r="E32" s="31"/>
      <c r="F32" s="31"/>
      <c r="G32" s="31"/>
      <c r="H32" s="31"/>
      <c r="I32" s="31"/>
      <c r="J32" s="32"/>
      <c r="K32" s="1"/>
    </row>
    <row r="33" spans="2:11" x14ac:dyDescent="0.2">
      <c r="B33" s="34"/>
      <c r="C33" s="35"/>
      <c r="D33" s="35"/>
      <c r="E33" s="35"/>
      <c r="F33" s="35"/>
      <c r="G33" s="35"/>
      <c r="H33" s="35"/>
      <c r="I33" s="35"/>
      <c r="J33" s="36"/>
      <c r="K33" s="1"/>
    </row>
    <row r="34" spans="2:11" x14ac:dyDescent="0.2">
      <c r="B34" s="6" t="s">
        <v>4</v>
      </c>
      <c r="C34" s="7"/>
      <c r="D34" s="7"/>
      <c r="E34" s="15"/>
      <c r="F34" s="15"/>
      <c r="G34" s="15"/>
      <c r="H34" s="15"/>
      <c r="I34" s="7"/>
      <c r="J34" s="16"/>
      <c r="K34" s="1"/>
    </row>
    <row r="35" spans="2:11" x14ac:dyDescent="0.2">
      <c r="B35" s="9" t="s">
        <v>5</v>
      </c>
      <c r="C35" s="18"/>
      <c r="D35" s="2" t="s">
        <v>40</v>
      </c>
      <c r="E35" s="10">
        <v>3.99</v>
      </c>
      <c r="F35" s="10" t="s">
        <v>28</v>
      </c>
      <c r="G35" s="10">
        <f>C35/151</f>
        <v>0</v>
      </c>
      <c r="H35" s="10">
        <f>E35*2.2</f>
        <v>8.7780000000000005</v>
      </c>
      <c r="I35" s="2" t="s">
        <v>22</v>
      </c>
      <c r="J35" s="11">
        <f>G35/H35</f>
        <v>0</v>
      </c>
      <c r="K35" s="1"/>
    </row>
    <row r="36" spans="2:11" x14ac:dyDescent="0.2">
      <c r="B36" s="9" t="s">
        <v>6</v>
      </c>
      <c r="C36" s="18"/>
      <c r="D36" s="2"/>
      <c r="E36" s="10">
        <v>1.24</v>
      </c>
      <c r="F36" s="10" t="s">
        <v>28</v>
      </c>
      <c r="G36" s="10">
        <f>C36/16032</f>
        <v>0</v>
      </c>
      <c r="H36" s="10">
        <f>E36*2.2</f>
        <v>2.7280000000000002</v>
      </c>
      <c r="I36" s="2" t="s">
        <v>22</v>
      </c>
      <c r="J36" s="11">
        <f>G36/H36</f>
        <v>0</v>
      </c>
      <c r="K36" s="1"/>
    </row>
    <row r="37" spans="2:11" x14ac:dyDescent="0.2">
      <c r="B37" s="9" t="s">
        <v>55</v>
      </c>
      <c r="C37" s="18"/>
      <c r="D37" s="2"/>
      <c r="E37" s="10">
        <v>2.4900000000000002</v>
      </c>
      <c r="F37" s="10"/>
      <c r="G37" s="10"/>
      <c r="H37" s="10"/>
      <c r="I37" s="2"/>
      <c r="J37" s="11"/>
      <c r="K37" s="1"/>
    </row>
    <row r="38" spans="2:11" x14ac:dyDescent="0.2">
      <c r="B38" s="9" t="s">
        <v>56</v>
      </c>
      <c r="C38" s="18"/>
      <c r="D38" s="2"/>
      <c r="E38" s="10">
        <v>2.99</v>
      </c>
      <c r="F38" s="10"/>
      <c r="G38" s="10"/>
      <c r="H38" s="10"/>
      <c r="I38" s="2"/>
      <c r="J38" s="11"/>
      <c r="K38" s="1"/>
    </row>
    <row r="39" spans="2:11" x14ac:dyDescent="0.2">
      <c r="B39" s="9" t="s">
        <v>57</v>
      </c>
      <c r="C39" s="18"/>
      <c r="D39" s="2" t="s">
        <v>40</v>
      </c>
      <c r="E39" s="10">
        <v>7.99</v>
      </c>
      <c r="F39" s="10"/>
      <c r="G39" s="10">
        <f>C39/151</f>
        <v>0</v>
      </c>
      <c r="H39" s="10"/>
      <c r="I39" s="2"/>
      <c r="J39" s="11"/>
      <c r="K39" s="1"/>
    </row>
    <row r="40" spans="2:11" x14ac:dyDescent="0.2">
      <c r="B40" s="9" t="s">
        <v>7</v>
      </c>
      <c r="C40" s="18"/>
      <c r="D40" s="2" t="s">
        <v>40</v>
      </c>
      <c r="E40" s="10">
        <v>5.49</v>
      </c>
      <c r="F40" s="10" t="s">
        <v>28</v>
      </c>
      <c r="G40" s="10">
        <f>C40/151</f>
        <v>0</v>
      </c>
      <c r="H40" s="10">
        <f>E40*2.2</f>
        <v>12.078000000000001</v>
      </c>
      <c r="I40" s="2" t="s">
        <v>22</v>
      </c>
      <c r="J40" s="11">
        <f>G40/H40</f>
        <v>0</v>
      </c>
      <c r="K40" s="1"/>
    </row>
    <row r="41" spans="2:11" x14ac:dyDescent="0.2">
      <c r="B41" s="9" t="s">
        <v>38</v>
      </c>
      <c r="C41" s="18"/>
      <c r="D41" s="2" t="s">
        <v>40</v>
      </c>
      <c r="E41" s="10">
        <v>3.61</v>
      </c>
      <c r="F41" s="10" t="s">
        <v>28</v>
      </c>
      <c r="G41" s="10">
        <f>C41/151</f>
        <v>0</v>
      </c>
      <c r="H41" s="10">
        <f>E41*2.2</f>
        <v>7.9420000000000002</v>
      </c>
      <c r="I41" s="2" t="s">
        <v>22</v>
      </c>
      <c r="J41" s="11">
        <f>G41/H41</f>
        <v>0</v>
      </c>
    </row>
    <row r="42" spans="2:11" x14ac:dyDescent="0.2">
      <c r="B42" s="9" t="s">
        <v>58</v>
      </c>
      <c r="C42" s="18"/>
      <c r="D42" s="2"/>
      <c r="E42" s="10"/>
      <c r="F42" s="10"/>
      <c r="G42" s="10"/>
      <c r="H42" s="10"/>
      <c r="I42" s="2"/>
      <c r="J42" s="11"/>
    </row>
    <row r="43" spans="2:11" x14ac:dyDescent="0.2">
      <c r="B43" s="9"/>
      <c r="C43" s="18"/>
      <c r="D43" s="2"/>
      <c r="E43" s="10"/>
      <c r="F43" s="10"/>
      <c r="G43" s="10"/>
      <c r="H43" s="10"/>
      <c r="I43" s="2"/>
      <c r="J43" s="11"/>
    </row>
    <row r="44" spans="2:11" x14ac:dyDescent="0.2">
      <c r="B44" s="9"/>
      <c r="C44" s="18"/>
      <c r="D44" s="2"/>
      <c r="E44" s="10"/>
      <c r="F44" s="10"/>
      <c r="G44" s="10"/>
      <c r="H44" s="10"/>
      <c r="I44" s="2"/>
      <c r="J44" s="11"/>
    </row>
    <row r="45" spans="2:11" x14ac:dyDescent="0.2">
      <c r="B45" s="6" t="s">
        <v>59</v>
      </c>
      <c r="C45" s="20"/>
      <c r="D45" s="7"/>
      <c r="E45" s="15"/>
      <c r="F45" s="15"/>
      <c r="G45" s="15"/>
      <c r="H45" s="15"/>
      <c r="I45" s="7"/>
      <c r="J45" s="16"/>
    </row>
    <row r="46" spans="2:11" x14ac:dyDescent="0.2">
      <c r="B46" s="9" t="s">
        <v>60</v>
      </c>
      <c r="C46" s="18"/>
      <c r="D46" s="2"/>
      <c r="E46" s="10">
        <v>2.4900000000000002</v>
      </c>
      <c r="F46" s="10" t="s">
        <v>28</v>
      </c>
      <c r="G46" s="10" t="e">
        <f>#REF!/16032</f>
        <v>#REF!</v>
      </c>
      <c r="H46" s="10">
        <f>E46*2.2</f>
        <v>5.4780000000000006</v>
      </c>
      <c r="I46" s="2" t="s">
        <v>22</v>
      </c>
      <c r="J46" s="11" t="e">
        <f>G46/H46</f>
        <v>#REF!</v>
      </c>
    </row>
    <row r="47" spans="2:11" x14ac:dyDescent="0.2">
      <c r="B47" s="9" t="s">
        <v>61</v>
      </c>
      <c r="C47" s="18"/>
      <c r="D47" s="2" t="s">
        <v>40</v>
      </c>
      <c r="E47" s="10">
        <v>0.99</v>
      </c>
      <c r="F47" s="10" t="s">
        <v>28</v>
      </c>
      <c r="G47" s="10" t="e">
        <f>#REF!/151</f>
        <v>#REF!</v>
      </c>
      <c r="H47" s="10">
        <f>E47*2.2</f>
        <v>2.1779999999999999</v>
      </c>
      <c r="I47" s="2" t="s">
        <v>22</v>
      </c>
      <c r="J47" s="11" t="e">
        <f>G47/H47</f>
        <v>#REF!</v>
      </c>
    </row>
    <row r="48" spans="2:11" x14ac:dyDescent="0.2">
      <c r="B48" s="9" t="s">
        <v>62</v>
      </c>
      <c r="C48" s="18"/>
      <c r="D48" s="2" t="s">
        <v>40</v>
      </c>
      <c r="E48" s="10">
        <v>0.97</v>
      </c>
      <c r="F48" s="10" t="s">
        <v>28</v>
      </c>
      <c r="G48" s="10" t="e">
        <f>#REF!/151</f>
        <v>#REF!</v>
      </c>
      <c r="H48" s="10">
        <f>E48*2.2</f>
        <v>2.1339999999999999</v>
      </c>
      <c r="I48" s="2" t="s">
        <v>22</v>
      </c>
      <c r="J48" s="11" t="e">
        <f>G48/H48</f>
        <v>#REF!</v>
      </c>
    </row>
    <row r="49" spans="2:10" x14ac:dyDescent="0.2">
      <c r="B49" s="9" t="s">
        <v>63</v>
      </c>
      <c r="C49" s="18"/>
      <c r="D49" s="2" t="s">
        <v>40</v>
      </c>
      <c r="E49" s="10"/>
      <c r="F49" s="10"/>
      <c r="G49" s="10" t="e">
        <f>#REF!/151</f>
        <v>#REF!</v>
      </c>
      <c r="H49" s="10"/>
      <c r="I49" s="2"/>
      <c r="J49" s="11"/>
    </row>
    <row r="50" spans="2:10" x14ac:dyDescent="0.2">
      <c r="B50" s="9" t="s">
        <v>64</v>
      </c>
      <c r="C50" s="18"/>
      <c r="D50" s="2" t="s">
        <v>40</v>
      </c>
      <c r="E50" s="10">
        <v>1.49</v>
      </c>
      <c r="F50" s="10"/>
      <c r="G50" s="10" t="e">
        <f>#REF!/151</f>
        <v>#REF!</v>
      </c>
      <c r="H50" s="10"/>
      <c r="I50" s="2"/>
      <c r="J50" s="11"/>
    </row>
    <row r="51" spans="2:10" x14ac:dyDescent="0.2">
      <c r="B51" s="9" t="s">
        <v>65</v>
      </c>
      <c r="C51" s="18"/>
      <c r="D51" s="2"/>
      <c r="E51" s="10"/>
      <c r="F51" s="10"/>
      <c r="G51" s="10"/>
      <c r="H51" s="10"/>
      <c r="I51" s="2"/>
      <c r="J51" s="11"/>
    </row>
    <row r="52" spans="2:10" x14ac:dyDescent="0.2">
      <c r="B52" s="9"/>
      <c r="C52" s="18"/>
      <c r="D52" s="2"/>
      <c r="E52" s="10"/>
      <c r="F52" s="10"/>
      <c r="G52" s="10"/>
      <c r="H52" s="10"/>
      <c r="I52" s="2"/>
      <c r="J52" s="11"/>
    </row>
    <row r="53" spans="2:10" x14ac:dyDescent="0.2">
      <c r="B53" s="12"/>
      <c r="C53" s="19"/>
      <c r="D53" s="14"/>
      <c r="E53" s="13"/>
      <c r="F53" s="13"/>
      <c r="G53" s="13"/>
      <c r="H53" s="13"/>
      <c r="I53" s="14"/>
      <c r="J53" s="37"/>
    </row>
    <row r="54" spans="2:10" x14ac:dyDescent="0.2">
      <c r="B54" s="6" t="s">
        <v>8</v>
      </c>
      <c r="C54" s="20"/>
      <c r="D54" s="7"/>
      <c r="E54" s="15"/>
      <c r="F54" s="15"/>
      <c r="G54" s="15"/>
      <c r="H54" s="15"/>
      <c r="I54" s="7"/>
      <c r="J54" s="16"/>
    </row>
    <row r="55" spans="2:10" x14ac:dyDescent="0.2">
      <c r="B55" s="9" t="s">
        <v>9</v>
      </c>
      <c r="C55" s="18"/>
      <c r="D55" s="2" t="s">
        <v>40</v>
      </c>
      <c r="E55" s="10">
        <v>1.39</v>
      </c>
      <c r="F55" s="10" t="s">
        <v>28</v>
      </c>
      <c r="G55" s="10">
        <f>C55/151</f>
        <v>0</v>
      </c>
      <c r="H55" s="10">
        <f>E55*2.2</f>
        <v>3.0579999999999998</v>
      </c>
      <c r="I55" s="2" t="s">
        <v>22</v>
      </c>
      <c r="J55" s="11">
        <f>G55/H55</f>
        <v>0</v>
      </c>
    </row>
    <row r="56" spans="2:10" x14ac:dyDescent="0.2">
      <c r="B56" s="9" t="s">
        <v>18</v>
      </c>
      <c r="C56" s="18"/>
      <c r="D56" s="2" t="s">
        <v>40</v>
      </c>
      <c r="E56" s="10">
        <v>0.99</v>
      </c>
      <c r="F56" s="10" t="s">
        <v>28</v>
      </c>
      <c r="G56" s="10">
        <f>C56/151</f>
        <v>0</v>
      </c>
      <c r="H56" s="10">
        <f>E56*2.2</f>
        <v>2.1779999999999999</v>
      </c>
      <c r="I56" s="2" t="s">
        <v>22</v>
      </c>
      <c r="J56" s="11">
        <f>G56/H56</f>
        <v>0</v>
      </c>
    </row>
    <row r="57" spans="2:10" x14ac:dyDescent="0.2">
      <c r="B57" s="9" t="s">
        <v>25</v>
      </c>
      <c r="C57" s="18"/>
      <c r="D57" s="2" t="s">
        <v>40</v>
      </c>
      <c r="E57" s="10">
        <v>1.76</v>
      </c>
      <c r="F57" s="10" t="s">
        <v>28</v>
      </c>
      <c r="G57" s="10">
        <f>C57/151</f>
        <v>0</v>
      </c>
      <c r="H57" s="10">
        <f>E57*2.2</f>
        <v>3.8720000000000003</v>
      </c>
      <c r="I57" s="2" t="s">
        <v>22</v>
      </c>
      <c r="J57" s="11">
        <f>G57/H57</f>
        <v>0</v>
      </c>
    </row>
    <row r="58" spans="2:10" x14ac:dyDescent="0.2">
      <c r="B58" s="9" t="s">
        <v>78</v>
      </c>
      <c r="C58" s="18"/>
      <c r="D58" s="2"/>
      <c r="E58" s="10"/>
      <c r="F58" s="10"/>
      <c r="G58" s="10"/>
      <c r="H58" s="10"/>
      <c r="I58" s="2"/>
      <c r="J58" s="11"/>
    </row>
    <row r="59" spans="2:10" x14ac:dyDescent="0.2">
      <c r="B59" s="9" t="s">
        <v>79</v>
      </c>
      <c r="C59" s="18"/>
      <c r="D59" s="2"/>
      <c r="E59" s="10"/>
      <c r="F59" s="10"/>
      <c r="G59" s="10"/>
      <c r="H59" s="10"/>
      <c r="I59" s="2"/>
      <c r="J59" s="11"/>
    </row>
    <row r="60" spans="2:10" x14ac:dyDescent="0.2">
      <c r="B60" s="9" t="s">
        <v>77</v>
      </c>
      <c r="C60" s="18"/>
      <c r="D60" s="2" t="s">
        <v>40</v>
      </c>
      <c r="E60" s="10">
        <v>0.69</v>
      </c>
      <c r="F60" s="10" t="s">
        <v>28</v>
      </c>
      <c r="G60" s="10">
        <f>C60/151</f>
        <v>0</v>
      </c>
      <c r="H60" s="10">
        <f>E60*2.2</f>
        <v>1.518</v>
      </c>
      <c r="I60" s="2" t="s">
        <v>22</v>
      </c>
      <c r="J60" s="11">
        <f>G60/H60</f>
        <v>0</v>
      </c>
    </row>
    <row r="61" spans="2:10" x14ac:dyDescent="0.2">
      <c r="B61" s="9" t="s">
        <v>11</v>
      </c>
      <c r="C61" s="18"/>
      <c r="D61" s="2" t="s">
        <v>40</v>
      </c>
      <c r="E61" s="10">
        <v>2.99</v>
      </c>
      <c r="F61" s="10" t="s">
        <v>28</v>
      </c>
      <c r="G61" s="10">
        <f>C61/151</f>
        <v>0</v>
      </c>
      <c r="H61" s="10">
        <f>E61*2.2</f>
        <v>6.5780000000000012</v>
      </c>
      <c r="I61" s="2" t="s">
        <v>22</v>
      </c>
      <c r="J61" s="11">
        <f>G61/H61</f>
        <v>0</v>
      </c>
    </row>
    <row r="62" spans="2:10" x14ac:dyDescent="0.2">
      <c r="B62" s="9" t="s">
        <v>13</v>
      </c>
      <c r="C62" s="18"/>
      <c r="D62" s="2"/>
      <c r="E62" s="10">
        <v>4.99</v>
      </c>
      <c r="F62" s="10" t="s">
        <v>28</v>
      </c>
      <c r="G62" s="10">
        <f>C62/16032</f>
        <v>0</v>
      </c>
      <c r="H62" s="10">
        <f>E62*2.2</f>
        <v>10.978000000000002</v>
      </c>
      <c r="I62" s="2" t="s">
        <v>22</v>
      </c>
      <c r="J62" s="11">
        <f>G62/H62</f>
        <v>0</v>
      </c>
    </row>
    <row r="63" spans="2:10" x14ac:dyDescent="0.2">
      <c r="B63" s="9" t="s">
        <v>10</v>
      </c>
      <c r="C63" s="18"/>
      <c r="D63" s="2" t="s">
        <v>40</v>
      </c>
      <c r="E63" s="10">
        <v>0.75</v>
      </c>
      <c r="F63" s="10" t="s">
        <v>28</v>
      </c>
      <c r="G63" s="10">
        <f>C63/151</f>
        <v>0</v>
      </c>
      <c r="H63" s="10">
        <f>E63*2.2</f>
        <v>1.6500000000000001</v>
      </c>
      <c r="I63" s="2" t="s">
        <v>22</v>
      </c>
      <c r="J63" s="11">
        <f>G63/H63</f>
        <v>0</v>
      </c>
    </row>
    <row r="64" spans="2:10" x14ac:dyDescent="0.2">
      <c r="B64" s="9" t="s">
        <v>26</v>
      </c>
      <c r="C64" s="18"/>
      <c r="D64" s="2" t="s">
        <v>40</v>
      </c>
      <c r="E64" s="10">
        <v>1.49</v>
      </c>
      <c r="F64" s="10" t="s">
        <v>28</v>
      </c>
      <c r="G64" s="10">
        <f>C64/151</f>
        <v>0</v>
      </c>
      <c r="H64" s="10">
        <f>E64*2.2</f>
        <v>3.278</v>
      </c>
      <c r="I64" s="2" t="s">
        <v>22</v>
      </c>
      <c r="J64" s="11">
        <f>G64/H64</f>
        <v>0</v>
      </c>
    </row>
    <row r="65" spans="1:15" x14ac:dyDescent="0.2">
      <c r="B65" s="9" t="s">
        <v>80</v>
      </c>
      <c r="C65" s="18"/>
      <c r="D65" s="2"/>
      <c r="E65" s="10"/>
      <c r="F65" s="10"/>
      <c r="G65" s="10"/>
      <c r="H65" s="10"/>
      <c r="I65" s="2"/>
      <c r="J65" s="11"/>
    </row>
    <row r="66" spans="1:15" x14ac:dyDescent="0.2">
      <c r="A66" s="30" t="s">
        <v>81</v>
      </c>
      <c r="B66" s="9" t="s">
        <v>82</v>
      </c>
      <c r="C66" s="18"/>
      <c r="D66" s="2"/>
      <c r="E66" s="10"/>
      <c r="F66" s="10"/>
      <c r="G66" s="10"/>
      <c r="H66" s="10"/>
      <c r="I66" s="2"/>
      <c r="J66" s="11"/>
    </row>
    <row r="67" spans="1:15" x14ac:dyDescent="0.2">
      <c r="B67" s="21" t="s">
        <v>58</v>
      </c>
      <c r="C67" s="31"/>
      <c r="D67" s="31"/>
      <c r="E67" s="31"/>
      <c r="F67" s="31"/>
      <c r="G67" s="31"/>
      <c r="H67" s="31"/>
      <c r="I67" s="31"/>
      <c r="J67" s="32"/>
    </row>
    <row r="68" spans="1:15" x14ac:dyDescent="0.2">
      <c r="B68" s="33"/>
      <c r="C68" s="31"/>
      <c r="D68" s="31"/>
      <c r="E68" s="31"/>
      <c r="F68" s="31"/>
      <c r="G68" s="31"/>
      <c r="H68" s="31"/>
      <c r="I68" s="31"/>
      <c r="J68" s="32"/>
    </row>
    <row r="69" spans="1:15" x14ac:dyDescent="0.2">
      <c r="B69" s="34"/>
      <c r="C69" s="35"/>
      <c r="D69" s="35"/>
      <c r="E69" s="35"/>
      <c r="F69" s="35"/>
      <c r="G69" s="35"/>
      <c r="H69" s="35"/>
      <c r="I69" s="35"/>
      <c r="J69" s="36"/>
      <c r="O69" s="1"/>
    </row>
    <row r="70" spans="1:15" x14ac:dyDescent="0.2">
      <c r="B70" s="6" t="s">
        <v>14</v>
      </c>
      <c r="C70" s="20"/>
      <c r="D70" s="7"/>
      <c r="E70" s="15"/>
      <c r="F70" s="15"/>
      <c r="G70" s="15"/>
      <c r="H70" s="15"/>
      <c r="I70" s="7"/>
      <c r="J70" s="16"/>
    </row>
    <row r="71" spans="1:15" x14ac:dyDescent="0.2">
      <c r="B71" s="9" t="s">
        <v>15</v>
      </c>
      <c r="C71" s="18"/>
      <c r="D71" s="2" t="s">
        <v>40</v>
      </c>
      <c r="E71" s="10">
        <v>0.5</v>
      </c>
      <c r="F71" s="10" t="s">
        <v>28</v>
      </c>
      <c r="G71" s="10">
        <f>C71/151</f>
        <v>0</v>
      </c>
      <c r="H71" s="10">
        <f>E71*2.2</f>
        <v>1.1000000000000001</v>
      </c>
      <c r="I71" s="2" t="s">
        <v>22</v>
      </c>
      <c r="J71" s="11">
        <f>G71/H71</f>
        <v>0</v>
      </c>
    </row>
    <row r="72" spans="1:15" x14ac:dyDescent="0.2">
      <c r="B72" s="9" t="s">
        <v>67</v>
      </c>
      <c r="C72" s="18"/>
      <c r="D72" s="2"/>
      <c r="E72" s="10">
        <v>1.33</v>
      </c>
      <c r="F72" s="10" t="s">
        <v>28</v>
      </c>
      <c r="G72" s="10">
        <f>C72/16032</f>
        <v>0</v>
      </c>
      <c r="H72" s="10">
        <f>E72*2.2</f>
        <v>2.9260000000000006</v>
      </c>
      <c r="I72" s="2" t="s">
        <v>22</v>
      </c>
      <c r="J72" s="11">
        <f>G72/H72</f>
        <v>0</v>
      </c>
    </row>
    <row r="73" spans="1:15" x14ac:dyDescent="0.2">
      <c r="B73" s="9" t="s">
        <v>68</v>
      </c>
      <c r="C73" s="18"/>
      <c r="D73" s="2"/>
      <c r="E73" s="10">
        <v>1.33</v>
      </c>
      <c r="F73" s="10" t="s">
        <v>28</v>
      </c>
      <c r="G73" s="10">
        <f>C73/16032</f>
        <v>0</v>
      </c>
      <c r="H73" s="10">
        <f>E73*2.2</f>
        <v>2.9260000000000006</v>
      </c>
      <c r="I73" s="2" t="s">
        <v>22</v>
      </c>
      <c r="J73" s="11">
        <f>G73/H73</f>
        <v>0</v>
      </c>
    </row>
    <row r="74" spans="1:15" x14ac:dyDescent="0.2">
      <c r="B74" s="9" t="s">
        <v>69</v>
      </c>
      <c r="C74" s="18"/>
      <c r="D74" s="2"/>
      <c r="E74" s="10">
        <v>0.69</v>
      </c>
      <c r="F74" s="10" t="s">
        <v>28</v>
      </c>
      <c r="G74" s="10">
        <f>C74/151</f>
        <v>0</v>
      </c>
      <c r="H74" s="10">
        <f>E74*2.2</f>
        <v>1.518</v>
      </c>
      <c r="I74" s="2" t="s">
        <v>22</v>
      </c>
      <c r="J74" s="11">
        <f>G74/H74</f>
        <v>0</v>
      </c>
    </row>
    <row r="75" spans="1:15" x14ac:dyDescent="0.2">
      <c r="B75" s="21" t="s">
        <v>71</v>
      </c>
    </row>
    <row r="76" spans="1:15" x14ac:dyDescent="0.2">
      <c r="B76" s="21" t="s">
        <v>70</v>
      </c>
    </row>
    <row r="77" spans="1:15" x14ac:dyDescent="0.2">
      <c r="B77" s="21" t="s">
        <v>58</v>
      </c>
    </row>
    <row r="78" spans="1:15" x14ac:dyDescent="0.2">
      <c r="B78" s="21"/>
    </row>
    <row r="79" spans="1:15" x14ac:dyDescent="0.2">
      <c r="B79" s="21"/>
    </row>
    <row r="80" spans="1:15" x14ac:dyDescent="0.2">
      <c r="B80" s="6" t="s">
        <v>72</v>
      </c>
      <c r="C80" s="20"/>
      <c r="D80" s="7"/>
      <c r="E80" s="15"/>
      <c r="F80" s="15"/>
      <c r="G80" s="15"/>
      <c r="H80" s="15"/>
      <c r="I80" s="7"/>
      <c r="J80" s="16"/>
    </row>
    <row r="81" spans="2:10" x14ac:dyDescent="0.2">
      <c r="B81" s="9" t="s">
        <v>16</v>
      </c>
      <c r="C81" s="18"/>
      <c r="D81" s="2" t="s">
        <v>34</v>
      </c>
      <c r="E81" s="10">
        <v>2.89</v>
      </c>
      <c r="F81" s="10" t="s">
        <v>31</v>
      </c>
      <c r="G81" s="10">
        <f>C81/151</f>
        <v>0</v>
      </c>
      <c r="H81" s="10">
        <f>E81/3.78</f>
        <v>0.76455026455026465</v>
      </c>
      <c r="I81" s="2" t="s">
        <v>34</v>
      </c>
      <c r="J81" s="11">
        <f>G81/H81</f>
        <v>0</v>
      </c>
    </row>
    <row r="82" spans="2:10" ht="15" customHeight="1" x14ac:dyDescent="0.2">
      <c r="B82" s="12" t="s">
        <v>17</v>
      </c>
      <c r="C82" s="18"/>
      <c r="D82" s="2" t="s">
        <v>34</v>
      </c>
      <c r="E82" s="10">
        <v>3.19</v>
      </c>
      <c r="F82" s="10" t="s">
        <v>31</v>
      </c>
      <c r="G82" s="10">
        <f>C82/151</f>
        <v>0</v>
      </c>
      <c r="H82" s="10">
        <f>E82/3.78</f>
        <v>0.84391534391534395</v>
      </c>
      <c r="I82" s="2" t="s">
        <v>34</v>
      </c>
      <c r="J82" s="11">
        <f>G82/H82</f>
        <v>0</v>
      </c>
    </row>
    <row r="83" spans="2:10" ht="15.75" customHeight="1" x14ac:dyDescent="0.2">
      <c r="B83" s="38" t="s">
        <v>66</v>
      </c>
      <c r="C83" s="38"/>
      <c r="D83" s="38"/>
      <c r="E83" s="38"/>
      <c r="F83" s="38"/>
      <c r="G83" s="38"/>
      <c r="H83" s="38"/>
      <c r="I83" s="38"/>
      <c r="J83" s="38"/>
    </row>
    <row r="84" spans="2:10" x14ac:dyDescent="0.2">
      <c r="B84" s="23"/>
      <c r="C84" s="1"/>
      <c r="D84" s="1"/>
      <c r="E84" s="1"/>
      <c r="F84" s="1"/>
      <c r="G84" s="1"/>
      <c r="H84" s="1"/>
      <c r="I84" s="1"/>
      <c r="J84" s="1"/>
    </row>
  </sheetData>
  <mergeCells count="5">
    <mergeCell ref="B83:J83"/>
    <mergeCell ref="B1:J1"/>
    <mergeCell ref="C2:D2"/>
    <mergeCell ref="E2:F2"/>
    <mergeCell ref="G2:I2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(Dick) Tinsley</dc:creator>
  <cp:lastModifiedBy>Dick Tinsley</cp:lastModifiedBy>
  <cp:lastPrinted>2013-06-17T18:13:38Z</cp:lastPrinted>
  <dcterms:created xsi:type="dcterms:W3CDTF">2006-09-21T18:54:55Z</dcterms:created>
  <dcterms:modified xsi:type="dcterms:W3CDTF">2014-11-24T22:54:46Z</dcterms:modified>
</cp:coreProperties>
</file>